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mc:AlternateContent xmlns:mc="http://schemas.openxmlformats.org/markup-compatibility/2006">
    <mc:Choice Requires="x15">
      <x15ac:absPath xmlns:x15ac="http://schemas.microsoft.com/office/spreadsheetml/2010/11/ac" url="C:\Users\ICTO\Documents\1. OFFICE\6_WEB UPDATES\PSO WEBSITE\hrmc\2023\JICA Development Program JFY2024\"/>
    </mc:Choice>
  </mc:AlternateContent>
  <xr:revisionPtr revIDLastSave="0" documentId="8_{910E8C9F-5700-4DA6-BA74-4DD74FB25438}" xr6:coauthVersionLast="47" xr6:coauthVersionMax="47" xr10:uidLastSave="{00000000-0000-0000-0000-000000000000}"/>
  <bookViews>
    <workbookView xWindow="31470" yWindow="2670" windowWidth="21600" windowHeight="11175" tabRatio="898" xr2:uid="{00000000-000D-0000-FFFF-FFFF00000000}"/>
  </bookViews>
  <sheets>
    <sheet name="Application Form" sheetId="6" r:id="rId1"/>
    <sheet name="Annex1-1 DeclarationDesired" sheetId="7" r:id="rId2"/>
    <sheet name="Annex.1-2 DeclarationDesired" sheetId="10" r:id="rId3"/>
    <sheet name="List" sheetId="4" state="hidden" r:id="rId4"/>
    <sheet name="Graduate School Code(FY2024)" sheetId="5" r:id="rId5"/>
    <sheet name="for_PreApplication_Matching" sheetId="9" state="hidden" r:id="rId6"/>
    <sheet name="Without_PreApplication_Matching" sheetId="11" state="hidden" r:id="rId7"/>
  </sheets>
  <definedNames>
    <definedName name="_xlnm._FilterDatabase" localSheetId="5" hidden="1">for_PreApplication_Matching!$A$4:$AM$7</definedName>
    <definedName name="_xlnm._FilterDatabase" localSheetId="4" hidden="1">'Graduate School Code(FY2024)'!$A$1:$I$659</definedName>
    <definedName name="_xlnm._FilterDatabase" localSheetId="3" hidden="1">List!$J$1:$J$250</definedName>
    <definedName name="_xlnm._FilterDatabase" localSheetId="6" hidden="1">Without_PreApplication_Matching!$A$4:$AM$7</definedName>
    <definedName name="A" localSheetId="6">テーブル1[Ministry / Government Institution]</definedName>
    <definedName name="A">テーブル1[Ministry / Government Institution]</definedName>
    <definedName name="B" localSheetId="6">テーブル2[Higher Education and TVET]</definedName>
    <definedName name="B">テーブル2[Higher Education and TVET]</definedName>
    <definedName name="C_" localSheetId="6">テーブル3[Private Sector]</definedName>
    <definedName name="C_">テーブル3[Private Sector]</definedName>
    <definedName name="D" localSheetId="6">テーブル4[Others]</definedName>
    <definedName name="D">テーブル4[Others]</definedName>
    <definedName name="Day">List!$B$2:$B$32</definedName>
    <definedName name="Education_Level">List!$U$2:$U$5</definedName>
    <definedName name="English">List!$Y$2:$Y$5</definedName>
    <definedName name="Full_Part">List!$W$2:$W$3</definedName>
    <definedName name="Month">List!$C$2:$C$13</definedName>
    <definedName name="month2">List!$AA$2:$AA$8</definedName>
    <definedName name="month3">List!$AB$2:$AB$14</definedName>
    <definedName name="Months">List!$AB$2:$AB$13</definedName>
    <definedName name="PhoneCode">List!$J$2:$J$233</definedName>
    <definedName name="_xlnm.Print_Area" localSheetId="1">'Annex1-1 DeclarationDesired'!$A$1:$AF$54</definedName>
    <definedName name="_xlnm.Print_Area" localSheetId="0">'Application Form'!$A$1:$AJ$375</definedName>
    <definedName name="_xlnm.Print_Area" localSheetId="6">Without_PreApplication_Matching!$A$1:$AM$7</definedName>
    <definedName name="Relationship">List!$T$2:$T$13</definedName>
    <definedName name="Sex">List!$H$2:$H$3</definedName>
    <definedName name="Type">List!$X$2:$X$5</definedName>
    <definedName name="Type_of_Organization">List!$R$2:$R$11</definedName>
    <definedName name="Year_1">List!$E$2:$E$49</definedName>
    <definedName name="Year_2">List!$F$2:$F$17</definedName>
    <definedName name="Year_3">List!$G$2:$G$4</definedName>
    <definedName name="year4">List!$Z$2:$Z$3</definedName>
    <definedName name="Yes_No">List!$V$2:$V$3</definedName>
    <definedName name="yes_no2">List!$V$2:$V$4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 i="9" l="1"/>
  <c r="Z32" i="6"/>
  <c r="D15" i="4"/>
  <c r="AM7" i="11" l="1"/>
  <c r="AM6" i="11"/>
  <c r="AM5" i="11"/>
  <c r="AK5" i="11"/>
  <c r="AK7" i="11"/>
  <c r="AK6" i="11"/>
  <c r="AG7" i="11"/>
  <c r="AG6" i="11"/>
  <c r="AG5" i="11"/>
  <c r="R43" i="7"/>
  <c r="R36" i="7"/>
  <c r="AJ6" i="9" s="1"/>
  <c r="R29" i="7"/>
  <c r="L29" i="7"/>
  <c r="L36" i="7"/>
  <c r="L43" i="7"/>
  <c r="G43" i="7"/>
  <c r="G36" i="7"/>
  <c r="G29" i="7"/>
  <c r="AH5" i="9" s="1"/>
  <c r="AC29" i="7"/>
  <c r="AC31" i="7" s="1"/>
  <c r="AB36" i="10"/>
  <c r="AB29" i="10"/>
  <c r="AB30" i="10" s="1"/>
  <c r="AB22" i="10"/>
  <c r="AB24" i="10" s="1"/>
  <c r="F36" i="10"/>
  <c r="AH7" i="11" s="1"/>
  <c r="F29" i="10"/>
  <c r="AH6" i="11" s="1"/>
  <c r="F22" i="10"/>
  <c r="AH5" i="11" s="1"/>
  <c r="K36" i="10"/>
  <c r="AI7" i="11" s="1"/>
  <c r="K29" i="10"/>
  <c r="AI6" i="11" s="1"/>
  <c r="K22" i="10"/>
  <c r="AI5" i="11" s="1"/>
  <c r="Q36" i="10"/>
  <c r="AJ7" i="11" s="1"/>
  <c r="Q29" i="10"/>
  <c r="AJ6" i="11" s="1"/>
  <c r="Q22" i="10"/>
  <c r="AJ5" i="11" s="1"/>
  <c r="AC43" i="7"/>
  <c r="AB38" i="10" l="1"/>
  <c r="AB37" i="10"/>
  <c r="AL5" i="11"/>
  <c r="AL7" i="11"/>
  <c r="AL6" i="11"/>
  <c r="AB23" i="10"/>
  <c r="AB31" i="10"/>
  <c r="AC30" i="7"/>
  <c r="S15" i="7"/>
  <c r="R17" i="10"/>
  <c r="X7" i="11"/>
  <c r="B7" i="11"/>
  <c r="X6" i="11"/>
  <c r="B6" i="11"/>
  <c r="AD5" i="11"/>
  <c r="AD7" i="11" s="1"/>
  <c r="AC5" i="11"/>
  <c r="AC7" i="11" s="1"/>
  <c r="AB5" i="11"/>
  <c r="AB7" i="11" s="1"/>
  <c r="W5" i="11"/>
  <c r="W7" i="11" s="1"/>
  <c r="V5" i="11"/>
  <c r="V6" i="11" s="1"/>
  <c r="U5" i="11"/>
  <c r="U6" i="11" s="1"/>
  <c r="T5" i="11"/>
  <c r="T6" i="11" s="1"/>
  <c r="T7" i="11" s="1"/>
  <c r="S5" i="11"/>
  <c r="S6" i="11" s="1"/>
  <c r="S7" i="11" s="1"/>
  <c r="P5" i="11" a="1"/>
  <c r="P5" i="11" s="1"/>
  <c r="J5" i="11"/>
  <c r="J6" i="11" s="1"/>
  <c r="I5" i="11"/>
  <c r="I6" i="11" s="1"/>
  <c r="I7" i="11" s="1"/>
  <c r="H5" i="11"/>
  <c r="H6" i="11" s="1"/>
  <c r="H7" i="11" s="1"/>
  <c r="D5" i="11"/>
  <c r="D7" i="11" s="1"/>
  <c r="C5" i="11"/>
  <c r="C7" i="11" s="1"/>
  <c r="O4" i="11"/>
  <c r="K4" i="11"/>
  <c r="D17" i="10"/>
  <c r="E15" i="7"/>
  <c r="U5" i="9"/>
  <c r="U7" i="11" l="1"/>
  <c r="W6" i="11"/>
  <c r="AB6" i="11"/>
  <c r="P7" i="11"/>
  <c r="P6" i="11"/>
  <c r="J7" i="11"/>
  <c r="V7" i="11"/>
  <c r="C6" i="11"/>
  <c r="AC6" i="11"/>
  <c r="D6" i="11"/>
  <c r="AD6" i="11"/>
  <c r="K5" i="11"/>
  <c r="K6" i="11" l="1"/>
  <c r="K7" i="11"/>
  <c r="AF23" i="7"/>
  <c r="C25" i="7" l="1" a="1"/>
  <c r="C25" i="7" s="1"/>
  <c r="H341" i="6"/>
  <c r="C251" i="6"/>
  <c r="N7" i="4"/>
  <c r="C110" i="6" l="1"/>
  <c r="B2" i="6"/>
  <c r="AC36" i="7"/>
  <c r="AC38" i="7" s="1"/>
  <c r="AC211" i="6"/>
  <c r="M211" i="6"/>
  <c r="AE211" i="6"/>
  <c r="S211" i="6"/>
  <c r="C211" i="6"/>
  <c r="V321" i="6"/>
  <c r="AC45" i="7" l="1"/>
  <c r="AC37" i="7"/>
  <c r="AC44" i="7"/>
  <c r="X229" i="6"/>
  <c r="X219" i="6"/>
  <c r="B6" i="9"/>
  <c r="B7" i="9" l="1"/>
  <c r="AE341" i="6" l="1"/>
  <c r="AM7" i="9"/>
  <c r="AM6" i="9"/>
  <c r="AM5" i="9"/>
  <c r="AK7" i="9"/>
  <c r="AK6" i="9"/>
  <c r="AK5" i="9"/>
  <c r="AG7" i="9"/>
  <c r="AG6" i="9"/>
  <c r="AG5" i="9"/>
  <c r="AL5" i="9"/>
  <c r="P5" i="9" a="1"/>
  <c r="P5" i="9" s="1"/>
  <c r="V374" i="6"/>
  <c r="AL7" i="9" l="1"/>
  <c r="AL6" i="9"/>
  <c r="AD5" i="9"/>
  <c r="AC5" i="9"/>
  <c r="AB5" i="9"/>
  <c r="D16" i="4"/>
  <c r="AE5" i="9" l="1"/>
  <c r="AE5" i="11"/>
  <c r="S5" i="9"/>
  <c r="C5" i="9"/>
  <c r="D5" i="9"/>
  <c r="W5" i="9"/>
  <c r="V5" i="9"/>
  <c r="AE6" i="11" l="1"/>
  <c r="AE7" i="11"/>
  <c r="Q5" i="9"/>
  <c r="Q7" i="9" s="1"/>
  <c r="Q5" i="11"/>
  <c r="U6" i="9"/>
  <c r="T5" i="9"/>
  <c r="T6" i="9" s="1"/>
  <c r="T7" i="9" s="1"/>
  <c r="P7" i="9"/>
  <c r="J5" i="9"/>
  <c r="J6" i="9" s="1"/>
  <c r="I5" i="9"/>
  <c r="H5" i="9"/>
  <c r="H6" i="9" s="1"/>
  <c r="H7" i="9" s="1"/>
  <c r="AE7" i="9"/>
  <c r="AD7" i="9"/>
  <c r="AC7" i="9"/>
  <c r="AB7" i="9"/>
  <c r="X7" i="9"/>
  <c r="W7" i="9"/>
  <c r="V7" i="9"/>
  <c r="AD6" i="9"/>
  <c r="AC6" i="9"/>
  <c r="AB6" i="9"/>
  <c r="X6" i="9"/>
  <c r="W6" i="9"/>
  <c r="V6" i="9"/>
  <c r="S6" i="9"/>
  <c r="S7" i="9" s="1"/>
  <c r="D7" i="9"/>
  <c r="C6" i="9"/>
  <c r="O4" i="9"/>
  <c r="K4" i="9"/>
  <c r="Q7" i="11" l="1"/>
  <c r="Q6" i="11"/>
  <c r="AE335" i="6"/>
  <c r="R5" i="11"/>
  <c r="D6" i="9"/>
  <c r="K5" i="9"/>
  <c r="C7" i="9"/>
  <c r="P6" i="9"/>
  <c r="U7" i="9"/>
  <c r="J7" i="9"/>
  <c r="I6" i="9"/>
  <c r="I7" i="9" s="1"/>
  <c r="Q6" i="9"/>
  <c r="R7" i="11" l="1"/>
  <c r="R6" i="11"/>
  <c r="K6" i="9"/>
  <c r="K7" i="9"/>
  <c r="AI6" i="9" l="1"/>
  <c r="AH6" i="9" l="1"/>
  <c r="AJ5" i="9"/>
  <c r="AI5" i="9"/>
  <c r="AH7" i="9" l="1"/>
  <c r="AI7" i="9"/>
  <c r="AJ7" i="9"/>
  <c r="X217" i="6"/>
  <c r="X211" i="6" l="1"/>
  <c r="X213" i="6"/>
  <c r="X237" i="6"/>
  <c r="X235" i="6"/>
  <c r="X233" i="6"/>
  <c r="X231" i="6"/>
  <c r="X227" i="6"/>
  <c r="X225" i="6"/>
  <c r="X223" i="6"/>
  <c r="X221" i="6"/>
  <c r="X215" i="6"/>
  <c r="R5" i="9" l="1"/>
  <c r="R6" i="9" l="1"/>
  <c r="R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E4" authorId="0" shapeId="0" xr:uid="{00000000-0006-0000-0000-000001000000}">
      <text>
        <r>
          <rPr>
            <b/>
            <sz val="9"/>
            <color indexed="81"/>
            <rFont val="Arial"/>
            <family val="2"/>
          </rPr>
          <t>From JICA HQs. to Overseas Offices</t>
        </r>
        <r>
          <rPr>
            <b/>
            <sz val="9"/>
            <color indexed="81"/>
            <rFont val="ＭＳ Ｐゴシック"/>
            <family val="3"/>
            <charset val="128"/>
          </rPr>
          <t>；</t>
        </r>
        <r>
          <rPr>
            <b/>
            <sz val="9"/>
            <color indexed="81"/>
            <rFont val="Arial"/>
            <family val="2"/>
          </rPr>
          <t xml:space="preserve"> please be sure to fill-in the applicant's Reg. No. indicated in the Candidate Database.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54" authorId="0" shapeId="0" xr:uid="{00000000-0006-0000-0100-000002000000}">
      <text>
        <r>
          <rPr>
            <b/>
            <sz val="9"/>
            <color indexed="81"/>
            <rFont val="MS P ゴシック"/>
            <family val="3"/>
            <charset val="128"/>
          </rPr>
          <t>JICA:</t>
        </r>
        <r>
          <rPr>
            <sz val="9"/>
            <color indexed="81"/>
            <rFont val="MS P ゴシック"/>
            <family val="3"/>
            <charset val="128"/>
          </rPr>
          <t xml:space="preserve">
追記。個人情報保護に関する本人周知事項。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47" authorId="0" shapeId="0" xr:uid="{43E1CF07-DDE9-4F4A-AE7A-6EA7F30E3A41}">
      <text>
        <r>
          <rPr>
            <b/>
            <sz val="9"/>
            <color indexed="81"/>
            <rFont val="MS P ゴシック"/>
            <family val="3"/>
            <charset val="128"/>
          </rPr>
          <t>JICA:</t>
        </r>
        <r>
          <rPr>
            <sz val="9"/>
            <color indexed="81"/>
            <rFont val="MS P ゴシック"/>
            <family val="3"/>
            <charset val="128"/>
          </rPr>
          <t xml:space="preserve">
追記。個人情報保護に関する本人周知事項。</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<sst xmlns="http://schemas.openxmlformats.org/spreadsheetml/2006/main" count="6477" uniqueCount="2775">
  <si>
    <t xml:space="preserve"> (JICA Knowledge Co-Creation Program)(KCCP)
(JICA Development Studies Program)</t>
    <phoneticPr fontId="1"/>
  </si>
  <si>
    <t>APPLICATION FORM</t>
    <phoneticPr fontId="1"/>
  </si>
  <si>
    <t xml:space="preserve">Reg.No                                </t>
    <phoneticPr fontId="1"/>
  </si>
  <si>
    <t>Instructions
1. Fill-in all YELLOW areas (or cells) of this form by computer. (DO NOT handwrite.).
2. Fill in the form in English.
3. All YELLOW areas MUST be filled-in (Do not leave these areas blank. Please write "N/A" if not applicable).
4. Write dates in the order of day, month, year (ex.: 31st day of January, 2023 is "31/Jan/2023").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phoneticPr fontId="1"/>
  </si>
  <si>
    <t>1. Personal Information</t>
    <phoneticPr fontId="1"/>
  </si>
  <si>
    <t>1-1. Course</t>
    <phoneticPr fontId="1"/>
  </si>
  <si>
    <t xml:space="preserve">Color Photo 
(4cm×3cm)
Paste your photo
 taken within 
6 months. </t>
    <phoneticPr fontId="1"/>
  </si>
  <si>
    <t>1-2. Number (Not need to fill in. JICA will inform after selection Procedures)</t>
    <phoneticPr fontId="1"/>
  </si>
  <si>
    <t>1-3. Information about the applicant</t>
    <phoneticPr fontId="1"/>
  </si>
  <si>
    <t>Family Name</t>
    <phoneticPr fontId="1"/>
  </si>
  <si>
    <t>First Name</t>
    <phoneticPr fontId="1"/>
  </si>
  <si>
    <t>Other Name
(If any)</t>
    <phoneticPr fontId="1"/>
  </si>
  <si>
    <t>Date of Birth
(Day/Month/Year)</t>
    <phoneticPr fontId="1"/>
  </si>
  <si>
    <t>/</t>
    <phoneticPr fontId="1"/>
  </si>
  <si>
    <t>Nationality</t>
    <phoneticPr fontId="1"/>
  </si>
  <si>
    <t>Age
(As of 1/Apr/2024)</t>
    <phoneticPr fontId="1"/>
  </si>
  <si>
    <t>Resident Country</t>
    <phoneticPr fontId="1"/>
  </si>
  <si>
    <t>City/Town</t>
    <phoneticPr fontId="1"/>
  </si>
  <si>
    <t>TEL
(Primary)</t>
    <phoneticPr fontId="1"/>
  </si>
  <si>
    <t>Country Code</t>
    <phoneticPr fontId="1"/>
  </si>
  <si>
    <t>State/Province</t>
    <phoneticPr fontId="1"/>
  </si>
  <si>
    <t>TEL
(Secondary)</t>
    <phoneticPr fontId="1"/>
  </si>
  <si>
    <t>Email</t>
    <phoneticPr fontId="1"/>
  </si>
  <si>
    <t>Passport possession</t>
    <phoneticPr fontId="1"/>
  </si>
  <si>
    <t>1-4. Contact Person in Emergency (2 Persons)</t>
    <phoneticPr fontId="1"/>
  </si>
  <si>
    <t>Name</t>
    <phoneticPr fontId="1"/>
  </si>
  <si>
    <t>Relationship</t>
    <phoneticPr fontId="1"/>
  </si>
  <si>
    <t>Province &amp; Country</t>
    <phoneticPr fontId="1"/>
  </si>
  <si>
    <t>TEL</t>
    <phoneticPr fontId="1"/>
  </si>
  <si>
    <r>
      <t>2. Educational Background</t>
    </r>
    <r>
      <rPr>
        <b/>
        <sz val="10"/>
        <rFont val="Arial"/>
        <family val="2"/>
      </rPr>
      <t xml:space="preserve"> (Higher Education)</t>
    </r>
    <phoneticPr fontId="1"/>
  </si>
  <si>
    <t xml:space="preserve"> Name of Educational Institution</t>
    <phoneticPr fontId="1"/>
  </si>
  <si>
    <t>Province, Country</t>
    <phoneticPr fontId="1"/>
  </si>
  <si>
    <t>From (Month) / (Year) 
To  (Month) / (Year)</t>
    <phoneticPr fontId="1"/>
  </si>
  <si>
    <t>Type of Academic Degree
Obtained</t>
    <phoneticPr fontId="1"/>
  </si>
  <si>
    <t>Major</t>
    <phoneticPr fontId="1"/>
  </si>
  <si>
    <t>Name of Faculty / Department / School</t>
    <phoneticPr fontId="1"/>
  </si>
  <si>
    <t>From</t>
    <phoneticPr fontId="1"/>
  </si>
  <si>
    <t>To</t>
    <phoneticPr fontId="1"/>
  </si>
  <si>
    <t xml:space="preserve">If the period you have entered in 2. Educational Background above does not match a regular academic period, please indicate your reason in "Remarks" below. </t>
    <phoneticPr fontId="1"/>
  </si>
  <si>
    <t>Remarks</t>
    <phoneticPr fontId="1"/>
  </si>
  <si>
    <t xml:space="preserve"> </t>
    <phoneticPr fontId="1"/>
  </si>
  <si>
    <t>1)</t>
    <phoneticPr fontId="1"/>
  </si>
  <si>
    <t>Language Proficiency</t>
    <phoneticPr fontId="1"/>
  </si>
  <si>
    <t>Indicate your English abilities with reference to the following.</t>
    <phoneticPr fontId="1"/>
  </si>
  <si>
    <t>English Proficiency</t>
    <phoneticPr fontId="1"/>
  </si>
  <si>
    <t>Listening</t>
    <phoneticPr fontId="1"/>
  </si>
  <si>
    <t xml:space="preserve">
Excellent:
Good:
Fair: 
Poor:  
 </t>
    <phoneticPr fontId="1"/>
  </si>
  <si>
    <t xml:space="preserve">
Refined fluency skills and topic-controlled discussions, debates &amp; presentations. Formulates strategies to deal with various essay types, including narrative,  comparison, cause-effect &amp; argumentative essays.
Conversational accuracy &amp; fluency in a wide range of situations: discussions, short presentations &amp; interviews. Compound complex sentences. Extended essay formation.
Broader range of language related to expressing opinions, giving advice, making suggestions. Limited compound and complex sentences &amp; expanded paragraph formation.
Simple conversation level, such as self-introduction, brief question &amp; answer using the present and past tenses.</t>
    <phoneticPr fontId="1"/>
  </si>
  <si>
    <t>Speaking</t>
    <phoneticPr fontId="1"/>
  </si>
  <si>
    <t>Reading</t>
    <phoneticPr fontId="1"/>
  </si>
  <si>
    <t>Writing</t>
    <phoneticPr fontId="1"/>
  </si>
  <si>
    <r>
      <t xml:space="preserve">Certificate
(Please specify Name of Cetificate)
</t>
    </r>
    <r>
      <rPr>
        <i/>
        <sz val="9"/>
        <color theme="1"/>
        <rFont val="Arial"/>
        <family val="2"/>
      </rPr>
      <t>ex.: TOEFL, IELTS</t>
    </r>
    <phoneticPr fontId="1"/>
  </si>
  <si>
    <t>If Others, specify</t>
    <phoneticPr fontId="1"/>
  </si>
  <si>
    <t xml:space="preserve"> Score points obtained</t>
    <phoneticPr fontId="1"/>
  </si>
  <si>
    <t>Test Dates</t>
    <phoneticPr fontId="1"/>
  </si>
  <si>
    <t>Day</t>
    <phoneticPr fontId="1"/>
  </si>
  <si>
    <t>Month</t>
    <phoneticPr fontId="1"/>
  </si>
  <si>
    <t>Year</t>
    <phoneticPr fontId="1"/>
  </si>
  <si>
    <t xml:space="preserve"> Your Mother Tongue</t>
    <phoneticPr fontId="1"/>
  </si>
  <si>
    <t>2)  </t>
    <phoneticPr fontId="1"/>
  </si>
  <si>
    <t>Have you ever been awarded a scholarship for studying abroad?</t>
    <phoneticPr fontId="1"/>
  </si>
  <si>
    <t>Name of scholarship</t>
    <phoneticPr fontId="1"/>
  </si>
  <si>
    <t>Duration</t>
    <phoneticPr fontId="1"/>
  </si>
  <si>
    <t>3)</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</si>
  <si>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</si>
  <si>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</si>
  <si>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</si>
  <si>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</si>
  <si>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the agency</t>
    <phoneticPr fontId="1"/>
  </si>
  <si>
    <t>3. Present Organization and Nomination</t>
    <phoneticPr fontId="1"/>
  </si>
  <si>
    <t>3-1. Present Organization and Position</t>
    <phoneticPr fontId="1"/>
  </si>
  <si>
    <t>Categories of Organization</t>
    <phoneticPr fontId="1"/>
  </si>
  <si>
    <t>Others</t>
  </si>
  <si>
    <t>Types of organizatioin</t>
    <phoneticPr fontId="1"/>
  </si>
  <si>
    <t>Name of Organization</t>
    <phoneticPr fontId="1"/>
  </si>
  <si>
    <t>Department / Division</t>
    <phoneticPr fontId="1"/>
  </si>
  <si>
    <t>Position</t>
    <phoneticPr fontId="1"/>
  </si>
  <si>
    <t>Date of employment</t>
    <phoneticPr fontId="1"/>
  </si>
  <si>
    <t>Date of assignment to the present position</t>
    <phoneticPr fontId="1"/>
  </si>
  <si>
    <t>Cateories of Organization</t>
    <phoneticPr fontId="1"/>
  </si>
  <si>
    <t>Types of Organization</t>
    <phoneticPr fontId="1"/>
  </si>
  <si>
    <t>Description</t>
    <phoneticPr fontId="1"/>
  </si>
  <si>
    <t xml:space="preserve">A. </t>
    <phoneticPr fontId="1"/>
  </si>
  <si>
    <t>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</si>
  <si>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</si>
  <si>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</si>
  <si>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</si>
  <si>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</si>
  <si>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</si>
  <si>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</si>
  <si>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 xml:space="preserve">B. </t>
    <phoneticPr fontId="1"/>
  </si>
  <si>
    <t>Higher Education and TVET</t>
    <phoneticPr fontId="1"/>
  </si>
  <si>
    <t>University</t>
    <phoneticPr fontId="1"/>
  </si>
  <si>
    <t>Either public or Private University</t>
    <phoneticPr fontId="1"/>
  </si>
  <si>
    <t>C.</t>
    <phoneticPr fontId="1"/>
  </si>
  <si>
    <t>Private Sector</t>
    <phoneticPr fontId="1"/>
  </si>
  <si>
    <t>Private</t>
    <phoneticPr fontId="1"/>
  </si>
  <si>
    <t>Private company including Private school</t>
    <phoneticPr fontId="1"/>
  </si>
  <si>
    <t xml:space="preserve">D. </t>
    <phoneticPr fontId="1"/>
  </si>
  <si>
    <t>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</si>
  <si>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</si>
  <si>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</si>
  <si>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</si>
  <si>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</si>
  <si>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</si>
  <si>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</si>
  <si>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</si>
  <si>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</si>
  <si>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Any status not applying to all above</t>
    <phoneticPr fontId="1"/>
  </si>
  <si>
    <t>3-2. Questionnaire on Relationship with the Military / the Ministry of Defense</t>
    <phoneticPr fontId="1"/>
  </si>
  <si>
    <r>
      <t xml:space="preserve"> *Please check the box (</t>
    </r>
    <r>
      <rPr>
        <sz val="10"/>
        <color theme="1"/>
        <rFont val="Segoe UI Symbol"/>
        <family val="2"/>
      </rPr>
      <t>✓</t>
    </r>
    <r>
      <rPr>
        <sz val="10"/>
        <color theme="1"/>
        <rFont val="Arial"/>
        <family val="2"/>
      </rPr>
      <t>) which best describes the organization to which you are affliated to and the relationship with the Military.</t>
    </r>
    <phoneticPr fontId="1"/>
  </si>
  <si>
    <t>YES</t>
    <phoneticPr fontId="1"/>
  </si>
  <si>
    <t>NO</t>
    <phoneticPr fontId="1"/>
  </si>
  <si>
    <t>the Military, an active military personnel or a military personnel listed in the muster roll/military register</t>
    <phoneticPr fontId="1"/>
  </si>
  <si>
    <t>an organization affiliated with the Military, or a personnel who does not belong to the military at present but is listed in the muster roll/military register</t>
    <phoneticPr fontId="1"/>
  </si>
  <si>
    <t>the Department or the Ministry of Defense, an organization affiliated with the Ministry of Defense, or staff of the Ministry of Defense</t>
    <phoneticPr fontId="1"/>
  </si>
  <si>
    <t>an civilian organization but with military personnel or a military division within the organization</t>
    <phoneticPr fontId="1"/>
  </si>
  <si>
    <t>an organization which will be affiliated with or under the control of the Military in times of emergency as specified clearly in its organic law/law of establishment</t>
    <phoneticPr fontId="1"/>
  </si>
  <si>
    <t>No, I do not have any relationship with the Military / the Ministry of Defense</t>
    <phoneticPr fontId="1"/>
  </si>
  <si>
    <t>3-3. Confirmation of the nomination by the applicant's present organization</t>
    <phoneticPr fontId="1"/>
  </si>
  <si>
    <t>I agree to nominate this person as qualified nominees to participate in the programs on behalf of our organization.</t>
    <phoneticPr fontId="1"/>
  </si>
  <si>
    <t>Date</t>
    <phoneticPr fontId="1"/>
  </si>
  <si>
    <t>Signature</t>
    <phoneticPr fontId="1"/>
  </si>
  <si>
    <t>*</t>
    <phoneticPr fontId="1"/>
  </si>
  <si>
    <t>This confirmation is necessary if the applicant's present organization is</t>
  </si>
  <si>
    <t xml:space="preserve"> the ministry / government institution or any higher education and TVET institution</t>
  </si>
  <si>
    <t>Confirmation by the organization in charge (if there is no Note Verbale/ Letter from the government nominating the applicant)</t>
    <phoneticPr fontId="1"/>
  </si>
  <si>
    <t>I have examined the documents in this form and found them true. Accordingly I agree to nominate this person(s) on behalf of our government.</t>
    <phoneticPr fontId="1"/>
  </si>
  <si>
    <t>4. Work Experience</t>
    <phoneticPr fontId="1"/>
  </si>
  <si>
    <t>Organization</t>
    <phoneticPr fontId="1"/>
  </si>
  <si>
    <t>Department</t>
    <phoneticPr fontId="1"/>
  </si>
  <si>
    <t>Period of Working</t>
    <phoneticPr fontId="1"/>
  </si>
  <si>
    <t>From / To</t>
    <phoneticPr fontId="1"/>
  </si>
  <si>
    <t>Full /
Part Time</t>
    <phoneticPr fontId="1"/>
  </si>
  <si>
    <t>Type of Org.</t>
    <phoneticPr fontId="1"/>
  </si>
  <si>
    <t>*To</t>
    <phoneticPr fontId="1"/>
  </si>
  <si>
    <t>**For the Types of Organization, please choose from the followings:</t>
    <phoneticPr fontId="1"/>
  </si>
  <si>
    <t>A. Ministry / Government Institution</t>
    <phoneticPr fontId="1"/>
  </si>
  <si>
    <t>B. Higher Education and TVET (Technical and Vocational Education and Training) Institutions</t>
    <phoneticPr fontId="1"/>
  </si>
  <si>
    <t>C. Private Sector</t>
    <phoneticPr fontId="1"/>
  </si>
  <si>
    <t>D. Others (non-profit organization etc.)</t>
    <phoneticPr fontId="1"/>
  </si>
  <si>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phoneticPr fontId="1"/>
  </si>
  <si>
    <t>5. Declaration</t>
    <phoneticPr fontId="1"/>
  </si>
  <si>
    <r>
      <rPr>
        <b/>
        <sz val="7.5"/>
        <rFont val="ＭＳ Ｐゴシック"/>
        <family val="3"/>
        <charset val="128"/>
      </rPr>
      <t>【</t>
    </r>
    <r>
      <rPr>
        <b/>
        <sz val="7.5"/>
        <rFont val="Arial"/>
        <family val="2"/>
      </rPr>
      <t>Privacy Policy</t>
    </r>
    <r>
      <rPr>
        <b/>
        <sz val="7.5"/>
        <rFont val="ＭＳ Ｐゴシック"/>
        <family val="3"/>
        <charset val="128"/>
      </rPr>
      <t>】</t>
    </r>
    <r>
      <rPr>
        <sz val="7.5"/>
        <rFont val="ＭＳ Ｐゴシック"/>
        <family val="3"/>
        <charset val="128"/>
      </rPr>
      <t xml:space="preserve">
</t>
    </r>
    <r>
      <rPr>
        <sz val="7.5"/>
        <rFont val="Arial"/>
        <family val="2"/>
      </rPr>
      <t xml:space="preserve">The participants/applicants are requested to understand Privacy Policy of JICA as follows.
</t>
    </r>
    <r>
      <rPr>
        <b/>
        <sz val="7.5"/>
        <rFont val="Arial"/>
        <family val="2"/>
      </rPr>
      <t>(1) Scope of Use</t>
    </r>
    <r>
      <rPr>
        <sz val="7.5"/>
        <rFont val="Arial"/>
        <family val="2"/>
      </rPr>
      <t xml:space="preserve">
Personal information specified in this form will be stored, used, or analyzed by JICA only within the scope of conducting and supervising JICA's technical training (long-term) (selection, coordination, travel and life support of the participants in Japan) which is stipulated in Article 40, Paragraph 3 of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rFont val="Arial"/>
        <family val="2"/>
      </rPr>
      <t>(2) Provision of acquired personal information to a third party</t>
    </r>
    <r>
      <rPr>
        <sz val="7.5"/>
        <rFont val="Arial"/>
        <family val="2"/>
      </rPr>
      <t xml:space="preserve">
JICA shall never provide personal information to third parties except as required by law.
However, in the following cases, we will provide personal information and will take the following measures.
</t>
    </r>
    <r>
      <rPr>
        <b/>
        <sz val="7.5"/>
        <rFont val="Arial"/>
        <family val="2"/>
      </rPr>
      <t>(a) In the case of contracted universities for the implementation of the program</t>
    </r>
    <r>
      <rPr>
        <sz val="7.5"/>
        <rFont val="Arial"/>
        <family val="2"/>
      </rPr>
      <t xml:space="preserve">
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rFont val="Arial"/>
        <family val="2"/>
      </rPr>
      <t>(b) In the case of uncontracted universities for the purpose of admission screening</t>
    </r>
    <r>
      <rPr>
        <sz val="7.5"/>
        <rFont val="Arial"/>
        <family val="2"/>
      </rPr>
      <t xml:space="preserve">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phoneticPr fontId="1"/>
  </si>
  <si>
    <r>
      <rPr>
        <b/>
        <sz val="7.5"/>
        <rFont val="ＭＳ Ｐゴシック"/>
        <family val="3"/>
        <charset val="128"/>
      </rPr>
      <t>【</t>
    </r>
    <r>
      <rPr>
        <b/>
        <sz val="7.5"/>
        <rFont val="Arial"/>
        <family val="2"/>
      </rPr>
      <t>Security Notice</t>
    </r>
    <r>
      <rPr>
        <b/>
        <sz val="7.5"/>
        <rFont val="ＭＳ Ｐゴシック"/>
        <family val="3"/>
        <charset val="128"/>
      </rPr>
      <t>】</t>
    </r>
    <r>
      <rPr>
        <sz val="7.5"/>
        <rFont val="Arial"/>
        <family val="2"/>
      </rPr>
      <t xml:space="preserve">
JICA takes any measures required to prevent leakage, loss, or destruction of acquired information, and to otherwise properly manage such information.
*Information Security Policy of JICA in relation to Personal Information Protection
</t>
    </r>
    <r>
      <rPr>
        <sz val="7.5"/>
        <rFont val="Segoe UI Symbol"/>
        <family val="3"/>
      </rPr>
      <t>■</t>
    </r>
    <r>
      <rPr>
        <sz val="7.5"/>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rFont val="Segoe UI Symbol"/>
        <family val="3"/>
      </rPr>
      <t>■</t>
    </r>
    <r>
      <rPr>
        <sz val="7.5"/>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rFont val="ＭＳ Ｐゴシック"/>
        <family val="3"/>
        <charset val="128"/>
      </rPr>
      <t>※</t>
    </r>
    <r>
      <rPr>
        <sz val="7.5"/>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phoneticPr fontId="1"/>
  </si>
  <si>
    <r>
      <rPr>
        <b/>
        <sz val="7.5"/>
        <rFont val="ＭＳ Ｐゴシック"/>
        <family val="3"/>
        <charset val="128"/>
      </rPr>
      <t>【</t>
    </r>
    <r>
      <rPr>
        <b/>
        <sz val="7.5"/>
        <rFont val="Arial"/>
        <family val="2"/>
      </rPr>
      <t>Copyright Policy</t>
    </r>
    <r>
      <rPr>
        <b/>
        <sz val="7.5"/>
        <rFont val="ＭＳ Ｐゴシック"/>
        <family val="3"/>
        <charset val="128"/>
      </rPr>
      <t>】</t>
    </r>
    <r>
      <rPr>
        <sz val="7.5"/>
        <rFont val="Arial"/>
        <family val="2"/>
      </rPr>
      <t xml:space="preserve">
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phoneticPr fontId="1"/>
  </si>
  <si>
    <r>
      <rPr>
        <b/>
        <sz val="7.5"/>
        <rFont val="ＭＳ Ｐゴシック"/>
        <family val="3"/>
        <charset val="128"/>
      </rPr>
      <t>【</t>
    </r>
    <r>
      <rPr>
        <b/>
        <sz val="7.5"/>
        <rFont val="Arial"/>
        <family val="2"/>
      </rPr>
      <t>Portrait Right Policy</t>
    </r>
    <r>
      <rPr>
        <b/>
        <sz val="7.5"/>
        <rFont val="ＭＳ Ｐゴシック"/>
        <family val="3"/>
        <charset val="128"/>
      </rPr>
      <t>】</t>
    </r>
    <r>
      <rPr>
        <sz val="7.5"/>
        <rFont val="ＭＳ Ｐゴシック"/>
        <family val="3"/>
        <charset val="128"/>
      </rPr>
      <t xml:space="preserve">
</t>
    </r>
    <r>
      <rPr>
        <sz val="7.5"/>
        <rFont val="Arial"/>
        <family val="2"/>
      </rPr>
      <t xml:space="preserve">During the implementation period of KCCP, JICA (including hired photographer and program implementing partners) will shoot photographs and video footage mainly for the following purposes:
</t>
    </r>
    <r>
      <rPr>
        <sz val="7.5"/>
        <rFont val="ＭＳ Ｐゴシック"/>
        <family val="3"/>
        <charset val="128"/>
      </rPr>
      <t>・</t>
    </r>
    <r>
      <rPr>
        <sz val="7.5"/>
        <rFont val="Arial"/>
        <family val="2"/>
      </rPr>
      <t xml:space="preserve"> Use on the website or in SNS administrated/operated by JICA,
</t>
    </r>
    <r>
      <rPr>
        <sz val="7.5"/>
        <rFont val="ＭＳ Ｐゴシック"/>
        <family val="3"/>
        <charset val="128"/>
      </rPr>
      <t>・</t>
    </r>
    <r>
      <rPr>
        <sz val="7.5"/>
        <rFont val="Arial"/>
        <family val="2"/>
      </rPr>
      <t xml:space="preserve"> Use in JICA publications (public relations magazines, annual reports, journals, etc.) in printed or electronic form,
*Photos and images taken will not be used for commercial purposes and the participants</t>
    </r>
    <r>
      <rPr>
        <sz val="7.5"/>
        <rFont val="ＭＳ Ｐゴシック"/>
        <family val="3"/>
        <charset val="128"/>
      </rPr>
      <t>’</t>
    </r>
    <r>
      <rPr>
        <sz val="7.5"/>
        <rFont val="Arial"/>
        <family val="2"/>
      </rPr>
      <t xml:space="preserve">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
</t>
    </r>
    <phoneticPr fontId="1"/>
  </si>
  <si>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　</t>
    </r>
    <r>
      <rPr>
        <sz val="8"/>
        <color theme="1"/>
        <rFont val="Arial"/>
        <family val="2"/>
      </rPr>
      <t xml:space="preserve">***Please check the box whether you are AGREE or DISAGREE.
</t>
    </r>
    <r>
      <rPr>
        <sz val="14"/>
        <color theme="1"/>
        <rFont val="Arial"/>
        <family val="2"/>
      </rPr>
      <t xml:space="preserve">
  </t>
    </r>
    <r>
      <rPr>
        <sz val="16"/>
        <color theme="1"/>
        <rFont val="Arial"/>
        <family val="2"/>
      </rPr>
      <t xml:space="preserve"> </t>
    </r>
    <r>
      <rPr>
        <sz val="16"/>
        <color theme="1"/>
        <rFont val="ＭＳ Ｐゴシック"/>
        <family val="3"/>
        <charset val="128"/>
      </rPr>
      <t>□</t>
    </r>
    <r>
      <rPr>
        <sz val="16"/>
        <color theme="1"/>
        <rFont val="Arial"/>
        <family val="2"/>
      </rPr>
      <t xml:space="preserve"> Agree  </t>
    </r>
    <r>
      <rPr>
        <sz val="16"/>
        <color theme="1"/>
        <rFont val="ＭＳ Ｐゴシック"/>
        <family val="3"/>
        <charset val="128"/>
      </rPr>
      <t>／　□</t>
    </r>
    <r>
      <rPr>
        <sz val="16"/>
        <color theme="1"/>
        <rFont val="Arial"/>
        <family val="2"/>
      </rPr>
      <t xml:space="preserve"> Disagree  </t>
    </r>
    <phoneticPr fontId="1"/>
  </si>
  <si>
    <t>I certify that the statements I made in this form are true, complete and correct to the best of my knowledge and belief.</t>
    <phoneticPr fontId="1"/>
  </si>
  <si>
    <r>
      <t>By Applicant</t>
    </r>
    <r>
      <rPr>
        <sz val="10"/>
        <color theme="1"/>
        <rFont val="ＭＳ Ｐゴシック"/>
        <family val="3"/>
        <charset val="128"/>
      </rPr>
      <t>　　</t>
    </r>
    <phoneticPr fontId="1"/>
  </si>
  <si>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</si>
  <si>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</si>
  <si>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</si>
  <si>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</si>
  <si>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</si>
  <si>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</si>
  <si>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</si>
  <si>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</si>
  <si>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</si>
  <si>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All</t>
    <phoneticPr fontId="1"/>
  </si>
  <si>
    <t>Are all the Yellow columns (MANDATORY to answer) filled out?</t>
    <phoneticPr fontId="1"/>
  </si>
  <si>
    <t>Is the full name written as shown on the Passport? (Check the spelling)
(National ID is acceptable if the applicant does not own a Passport)</t>
    <phoneticPr fontId="1"/>
  </si>
  <si>
    <t>Is the date of birth same as on the Passport or ID?</t>
    <phoneticPr fontId="1"/>
  </si>
  <si>
    <t>Is the applicant's age between 22 to 39? (if not, check qualified age at JICA overseas office in charge of your country)</t>
    <phoneticPr fontId="1"/>
  </si>
  <si>
    <t>Is the name of supervisors chosen from the professor list in the University Information List?</t>
    <phoneticPr fontId="1"/>
  </si>
  <si>
    <t>Do schooling years correspond to the years indicated in the provided University Diploma and Academic Transcript?</t>
    <phoneticPr fontId="1"/>
  </si>
  <si>
    <t>Is the name of the degree same as in the "University Diploma" and "Academic Transcript"?</t>
    <phoneticPr fontId="1"/>
  </si>
  <si>
    <t>If the schooling years do not match with the regular academic period, is it explained in the Remarks column?</t>
    <phoneticPr fontId="1"/>
  </si>
  <si>
    <t>Is the applicant's name of organization, department, and position correctly spelled out? (No abbreviation is allowed)</t>
    <phoneticPr fontId="1"/>
  </si>
  <si>
    <t>Has the applicant entered whether the applicant's present organization is related to the Military / the Ministry of Defense?</t>
    <phoneticPr fontId="1"/>
  </si>
  <si>
    <r>
      <t xml:space="preserve">Is the working history and period of the applicant correctly filled out?
</t>
    </r>
    <r>
      <rPr>
        <sz val="7"/>
        <rFont val="ＭＳ Ｐゴシック"/>
        <family val="3"/>
        <charset val="128"/>
      </rPr>
      <t>･</t>
    </r>
    <r>
      <rPr>
        <sz val="7"/>
        <rFont val="Arial"/>
        <family val="2"/>
      </rPr>
      <t xml:space="preserve">Any employment before university completion is not considered as working history.
</t>
    </r>
    <r>
      <rPr>
        <sz val="7"/>
        <rFont val="ＭＳ Ｐゴシック"/>
        <family val="3"/>
        <charset val="128"/>
      </rPr>
      <t>･</t>
    </r>
    <r>
      <rPr>
        <sz val="7"/>
        <rFont val="Arial"/>
        <family val="2"/>
      </rPr>
      <t>Only full-time working with acquisition of diploma, such as night school, is approved as working experience.</t>
    </r>
    <phoneticPr fontId="1"/>
  </si>
  <si>
    <r>
      <t>In 5. Declaration, has the applicant entered a check mark  (</t>
    </r>
    <r>
      <rPr>
        <sz val="7"/>
        <rFont val="Segoe UI Symbol"/>
        <family val="2"/>
      </rPr>
      <t>✓</t>
    </r>
    <r>
      <rPr>
        <sz val="7"/>
        <rFont val="Arial"/>
        <family val="2"/>
      </rPr>
      <t>) for either Agree or Disagree?</t>
    </r>
    <phoneticPr fontId="1"/>
  </si>
  <si>
    <t>Word File for Annex. 2
Research Plan and Career Plan</t>
    <phoneticPr fontId="1"/>
  </si>
  <si>
    <t>Is the research plan written in format of "Title", "Introduction", "Objective" and "Conclusion",  according to instructions of "Research Plan" of Annex. 2?
(Extreme lack of words may not be accepted.)</t>
    <phoneticPr fontId="1"/>
  </si>
  <si>
    <t>Is the research plan written with the "Title", "Introduction", "Objective" and "Conclusion", respectively followed by Rules of Outline of Research Plan as instructed in Annex. 2-1 Research Plan?</t>
    <phoneticPr fontId="1"/>
  </si>
  <si>
    <r>
      <t xml:space="preserve">Please check the following </t>
    </r>
    <r>
      <rPr>
        <sz val="10"/>
        <color rgb="FFFF0000"/>
        <rFont val="Arial"/>
        <family val="2"/>
      </rPr>
      <t>AFTER</t>
    </r>
    <r>
      <rPr>
        <sz val="10"/>
        <color theme="1"/>
        <rFont val="Arial"/>
        <family val="2"/>
      </rPr>
      <t xml:space="preserve"> printing</t>
    </r>
    <phoneticPr fontId="1"/>
  </si>
  <si>
    <t>Is the applicant's photo attached on the Application form?</t>
    <phoneticPr fontId="1"/>
  </si>
  <si>
    <t>Are the official stamp and signature of the current organization affixed in 3-3.?</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</si>
  <si>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</si>
  <si>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</si>
  <si>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</si>
  <si>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1"/>
  </si>
  <si>
    <t>If not written in English, is the official English translation attached?</t>
    <phoneticPr fontId="1"/>
  </si>
  <si>
    <t>Academic Transcript</t>
  </si>
  <si>
    <t>Is the notary seal affixed to Academic Transcript for all the grades earned in the university?</t>
    <phoneticPr fontId="1"/>
  </si>
  <si>
    <t>If not written in English, is the official English translation attached?</t>
  </si>
  <si>
    <t>Copy of Passport(ID)</t>
    <phoneticPr fontId="1"/>
  </si>
  <si>
    <t>Is the copy of valid Passport (or National ID) attached?</t>
    <phoneticPr fontId="1"/>
  </si>
  <si>
    <t>ID Photo</t>
    <phoneticPr fontId="1"/>
  </si>
  <si>
    <t>Is the applicant's photo (4cm × 3cm) attached on Page 1 of Application Form?</t>
    <phoneticPr fontId="1"/>
  </si>
  <si>
    <r>
      <t xml:space="preserve">Please check the following </t>
    </r>
    <r>
      <rPr>
        <sz val="10"/>
        <color rgb="FFFF0000"/>
        <rFont val="Arial"/>
        <family val="2"/>
      </rPr>
      <t>BEFORE</t>
    </r>
    <r>
      <rPr>
        <sz val="10"/>
        <color theme="1"/>
        <rFont val="Arial"/>
        <family val="2"/>
      </rPr>
      <t xml:space="preserve"> submission</t>
    </r>
    <phoneticPr fontId="1"/>
  </si>
  <si>
    <r>
      <t xml:space="preserve">Are all documents and attachments included? 
</t>
    </r>
    <r>
      <rPr>
        <sz val="8"/>
        <color theme="1"/>
        <rFont val="ＭＳ Ｐゴシック"/>
        <family val="3"/>
        <charset val="128"/>
      </rPr>
      <t>・</t>
    </r>
    <r>
      <rPr>
        <sz val="8"/>
        <color theme="1"/>
        <rFont val="Arial"/>
        <family val="2"/>
      </rPr>
      <t>Application Form,</t>
    </r>
    <r>
      <rPr>
        <sz val="8"/>
        <color theme="1"/>
        <rFont val="ＭＳ Ｐゴシック"/>
        <family val="3"/>
        <charset val="128"/>
      </rPr>
      <t>　
・</t>
    </r>
    <r>
      <rPr>
        <sz val="8"/>
        <color theme="1"/>
        <rFont val="Arial"/>
        <family val="2"/>
      </rPr>
      <t xml:space="preserve">Annex1 (Declaration of desired universities),
</t>
    </r>
    <r>
      <rPr>
        <sz val="8"/>
        <color theme="1"/>
        <rFont val="ＭＳ Ｐゴシック"/>
        <family val="3"/>
        <charset val="128"/>
      </rPr>
      <t>・</t>
    </r>
    <r>
      <rPr>
        <sz val="8"/>
        <color theme="1"/>
        <rFont val="Arial"/>
        <family val="2"/>
      </rPr>
      <t xml:space="preserve">Annex2 (Research Plan and Career Plan),
</t>
    </r>
    <r>
      <rPr>
        <sz val="8"/>
        <color theme="1"/>
        <rFont val="ＭＳ Ｐゴシック"/>
        <family val="3"/>
        <charset val="128"/>
      </rPr>
      <t>・</t>
    </r>
    <r>
      <rPr>
        <sz val="8"/>
        <color theme="1"/>
        <rFont val="Arial"/>
        <family val="2"/>
      </rPr>
      <t xml:space="preserve">University Diploma (and Official English translation if the documents are issued other than English), 
</t>
    </r>
    <r>
      <rPr>
        <sz val="8"/>
        <color theme="1"/>
        <rFont val="ＭＳ Ｐゴシック"/>
        <family val="3"/>
        <charset val="128"/>
      </rPr>
      <t>・</t>
    </r>
    <r>
      <rPr>
        <sz val="8"/>
        <color theme="1"/>
        <rFont val="Arial"/>
        <family val="2"/>
      </rPr>
      <t xml:space="preserve">Academic Transcript (and Official English translation if the documents are issued other than English), 
</t>
    </r>
    <r>
      <rPr>
        <sz val="8"/>
        <color theme="1"/>
        <rFont val="ＭＳ Ｐゴシック"/>
        <family val="3"/>
        <charset val="128"/>
      </rPr>
      <t>・</t>
    </r>
    <r>
      <rPr>
        <sz val="8"/>
        <color theme="1"/>
        <rFont val="Arial"/>
        <family val="2"/>
      </rPr>
      <t xml:space="preserve">Copy of Passport/ID (and English translation if necessary), 
</t>
    </r>
    <r>
      <rPr>
        <sz val="8"/>
        <color theme="1"/>
        <rFont val="ＭＳ Ｐゴシック"/>
        <family val="3"/>
        <charset val="128"/>
      </rPr>
      <t>・</t>
    </r>
    <r>
      <rPr>
        <sz val="8"/>
        <color theme="1"/>
        <rFont val="Arial"/>
        <family val="2"/>
      </rPr>
      <t xml:space="preserve">Physician's Certificate (If required after answering questions in the Medical History),
</t>
    </r>
    <r>
      <rPr>
        <sz val="8"/>
        <color theme="1"/>
        <rFont val="ＭＳ Ｐゴシック"/>
        <family val="3"/>
        <charset val="128"/>
      </rPr>
      <t>・</t>
    </r>
    <r>
      <rPr>
        <sz val="8"/>
        <color theme="1"/>
        <rFont val="Arial"/>
        <family val="2"/>
      </rPr>
      <t xml:space="preserve">Official English Proficiency Certificate as required by the desired university,
</t>
    </r>
    <r>
      <rPr>
        <sz val="8"/>
        <color theme="1"/>
        <rFont val="ＭＳ Ｐゴシック"/>
        <family val="3"/>
        <charset val="128"/>
      </rPr>
      <t>・</t>
    </r>
    <r>
      <rPr>
        <sz val="8"/>
        <color theme="1"/>
        <rFont val="Arial"/>
        <family val="2"/>
      </rPr>
      <t>Master’s Degree Thesis (if any)</t>
    </r>
    <phoneticPr fontId="1"/>
  </si>
  <si>
    <t>SDGs Global Leader JFY2024
Application Form</t>
    <phoneticPr fontId="1"/>
  </si>
  <si>
    <r>
      <t xml:space="preserve">Instruction
</t>
    </r>
    <r>
      <rPr>
        <sz val="10"/>
        <color theme="1"/>
        <rFont val="Arial"/>
        <family val="2"/>
      </rPr>
      <t>1. Fill-in all YELLOW areas (or cells) of this form by computer. (Do NOT handwrite).
2. Fill in the form in English
3. All YELLOW areas MUST be filled-in (Do not leave these areas blank. Please write "N/A" if not applicable).
4. Write proper nouns in full spelling without abbreviation or any omission.
5. Verify what you have entered above using the "Check List" at the later part of the Application Form sheet.</t>
    </r>
    <phoneticPr fontId="1"/>
  </si>
  <si>
    <t>Reg. No.</t>
    <phoneticPr fontId="1"/>
  </si>
  <si>
    <t xml:space="preserve">Please be noted: </t>
    <phoneticPr fontId="1"/>
  </si>
  <si>
    <t xml:space="preserve">  If yes, how many courses are you applying to in total?</t>
    <phoneticPr fontId="1"/>
  </si>
  <si>
    <t>Priority of Choice</t>
    <phoneticPr fontId="1"/>
  </si>
  <si>
    <t>Course Code</t>
    <phoneticPr fontId="1"/>
  </si>
  <si>
    <t>Name of Selected University and Graduate School</t>
    <phoneticPr fontId="1"/>
  </si>
  <si>
    <t>Graduate School</t>
    <phoneticPr fontId="1"/>
  </si>
  <si>
    <t>Course / Program / Degree</t>
    <phoneticPr fontId="1"/>
  </si>
  <si>
    <t>Master/PhD</t>
    <phoneticPr fontId="1"/>
  </si>
  <si>
    <t>Supervisor of choice*</t>
    <phoneticPr fontId="1"/>
  </si>
  <si>
    <t>If you wish to apply for a Ph.D., please make sure to fill in "Supervisor of choice".</t>
    <phoneticPr fontId="1"/>
  </si>
  <si>
    <t>For Master's program, enter the "Supervisor of Choice" section if the name of supervisor is required to fill in.
Please check the list of universities for details.</t>
    <phoneticPr fontId="1"/>
  </si>
  <si>
    <t>[IMPORTANT] Your personal information (educational background, career, health condition, health certificate, etc.) will be released to the universities you have chosen. Please check the university website for details of privacy policy of each university.</t>
    <phoneticPr fontId="1"/>
  </si>
  <si>
    <t>No</t>
  </si>
  <si>
    <t>Program</t>
    <phoneticPr fontId="1"/>
  </si>
  <si>
    <t>Months</t>
    <phoneticPr fontId="1"/>
  </si>
  <si>
    <t>Year 1</t>
    <phoneticPr fontId="1"/>
  </si>
  <si>
    <t>Year 2</t>
    <phoneticPr fontId="1"/>
  </si>
  <si>
    <t>Year 3</t>
    <phoneticPr fontId="1"/>
  </si>
  <si>
    <t>Sex</t>
    <phoneticPr fontId="1"/>
  </si>
  <si>
    <t>Country phone Code</t>
    <phoneticPr fontId="1"/>
  </si>
  <si>
    <t>Religion</t>
    <phoneticPr fontId="1"/>
  </si>
  <si>
    <t>DB用</t>
    <rPh sb="2" eb="3">
      <t>ヨウ</t>
    </rPh>
    <phoneticPr fontId="1"/>
  </si>
  <si>
    <t>Ministry / Government Institution</t>
    <phoneticPr fontId="1"/>
  </si>
  <si>
    <t>Relationship with military</t>
    <phoneticPr fontId="1"/>
  </si>
  <si>
    <t>Education Level</t>
    <phoneticPr fontId="1"/>
  </si>
  <si>
    <t>Yes/No</t>
    <phoneticPr fontId="1"/>
  </si>
  <si>
    <t>Full/Part</t>
    <phoneticPr fontId="1"/>
  </si>
  <si>
    <t>Type</t>
    <phoneticPr fontId="1"/>
  </si>
  <si>
    <t>English</t>
    <phoneticPr fontId="1"/>
  </si>
  <si>
    <t>year4</t>
    <phoneticPr fontId="1"/>
  </si>
  <si>
    <t>month2</t>
    <phoneticPr fontId="1"/>
  </si>
  <si>
    <t>month3</t>
    <phoneticPr fontId="1"/>
  </si>
  <si>
    <t xml:space="preserve"> Score points obtained</t>
  </si>
  <si>
    <t>symptoms</t>
  </si>
  <si>
    <t>Agriculture Studies Networks for Food Security
（Agri-Net）</t>
  </si>
  <si>
    <t>Jan</t>
    <phoneticPr fontId="1"/>
  </si>
  <si>
    <t>Male</t>
    <phoneticPr fontId="1"/>
  </si>
  <si>
    <t>Afghanistan</t>
  </si>
  <si>
    <t>+1</t>
  </si>
  <si>
    <t>TOEFL iBT</t>
  </si>
  <si>
    <t>A</t>
    <phoneticPr fontId="1"/>
  </si>
  <si>
    <t>National Government</t>
  </si>
  <si>
    <t>University</t>
  </si>
  <si>
    <t>NGO/Private(non-profit)</t>
  </si>
  <si>
    <t>No relationship</t>
  </si>
  <si>
    <t>Father</t>
  </si>
  <si>
    <t>Primary Education</t>
  </si>
  <si>
    <t>Yes</t>
  </si>
  <si>
    <t>Full</t>
  </si>
  <si>
    <t>Excellent</t>
    <phoneticPr fontId="1"/>
  </si>
  <si>
    <t>Master's degree candidates are not accepted</t>
    <phoneticPr fontId="1"/>
  </si>
  <si>
    <t>Waiting score</t>
    <phoneticPr fontId="1"/>
  </si>
  <si>
    <t>Cough</t>
  </si>
  <si>
    <t>Legal and Judicial Human Resources Development</t>
  </si>
  <si>
    <t>Feb</t>
    <phoneticPr fontId="1"/>
  </si>
  <si>
    <t>Female</t>
    <phoneticPr fontId="1"/>
  </si>
  <si>
    <t>Albania</t>
  </si>
  <si>
    <t>+1-242</t>
  </si>
  <si>
    <t>TOEIC Listening&amp;Reading Test</t>
  </si>
  <si>
    <t>B</t>
    <phoneticPr fontId="1"/>
  </si>
  <si>
    <t>Local Government</t>
  </si>
  <si>
    <t>Self-employed</t>
  </si>
  <si>
    <t>the Military, an active military personnel or a military personnel listed in the muster roll/military register</t>
  </si>
  <si>
    <t>Mother</t>
  </si>
  <si>
    <t>Lower Secondary Education</t>
  </si>
  <si>
    <t>Part</t>
  </si>
  <si>
    <t>Good</t>
    <phoneticPr fontId="1"/>
  </si>
  <si>
    <t>PhD candidates are not accepted</t>
    <phoneticPr fontId="1"/>
  </si>
  <si>
    <t>See above</t>
    <phoneticPr fontId="1"/>
  </si>
  <si>
    <t>Sputum expectoration</t>
    <phoneticPr fontId="1"/>
  </si>
  <si>
    <t>Human Resources Development on Public International Law</t>
  </si>
  <si>
    <t>Mar</t>
    <phoneticPr fontId="1"/>
  </si>
  <si>
    <t>Rather not say</t>
  </si>
  <si>
    <t>Algeria</t>
  </si>
  <si>
    <t>+1-246</t>
  </si>
  <si>
    <t>IELTS</t>
  </si>
  <si>
    <t>C_</t>
    <phoneticPr fontId="1"/>
  </si>
  <si>
    <t>Public Enterprise</t>
  </si>
  <si>
    <t>Fresh Graduate</t>
  </si>
  <si>
    <t>an organization affiliated with the Military, or a personnel who does not belong to the military at present but is listed in the muster roll/military register</t>
  </si>
  <si>
    <t>Husband</t>
  </si>
  <si>
    <t>Upper Secondary Education</t>
  </si>
  <si>
    <t>N/A</t>
  </si>
  <si>
    <t>C</t>
    <phoneticPr fontId="1"/>
  </si>
  <si>
    <t>Fair</t>
    <phoneticPr fontId="1"/>
  </si>
  <si>
    <t>N/A</t>
    <phoneticPr fontId="1"/>
  </si>
  <si>
    <t>Hemoptysis</t>
  </si>
  <si>
    <t>Investment Promotion and Industrial Development for Asian Region</t>
  </si>
  <si>
    <t>Apr</t>
    <phoneticPr fontId="1"/>
  </si>
  <si>
    <t>American Samoa</t>
  </si>
  <si>
    <t>+1-264</t>
  </si>
  <si>
    <t>Duolingo</t>
    <phoneticPr fontId="1"/>
  </si>
  <si>
    <t>D</t>
    <phoneticPr fontId="1"/>
  </si>
  <si>
    <t>Unemployed</t>
  </si>
  <si>
    <t>the Department or the Ministry of Defense, an organization affiliated with the Ministry of Defense, or staff of the Ministry of Defense</t>
  </si>
  <si>
    <t>Wife</t>
  </si>
  <si>
    <t>Higher Education</t>
  </si>
  <si>
    <t>Poor</t>
    <phoneticPr fontId="1"/>
  </si>
  <si>
    <t>Night sweats</t>
  </si>
  <si>
    <t>ABE Initiative</t>
  </si>
  <si>
    <t>May</t>
    <phoneticPr fontId="1"/>
  </si>
  <si>
    <t>Andorra</t>
  </si>
  <si>
    <t>+1-268</t>
  </si>
  <si>
    <t>an civilian organization but with military personnel or a military division within the organization</t>
  </si>
  <si>
    <t>Brother</t>
  </si>
  <si>
    <t>Weight loss</t>
  </si>
  <si>
    <t>Jun</t>
    <phoneticPr fontId="1"/>
  </si>
  <si>
    <t>Angola</t>
  </si>
  <si>
    <t>+1-284</t>
  </si>
  <si>
    <t>To be taken</t>
    <phoneticPr fontId="1"/>
  </si>
  <si>
    <t>an organization which will be affiliated with or under the control of the Military in times of emergency as specified clearly in its organic law/law of establishment</t>
  </si>
  <si>
    <t>Sister</t>
  </si>
  <si>
    <t>Fever</t>
  </si>
  <si>
    <t>(Africa) SDGs Global Leader</t>
  </si>
  <si>
    <t>Jul</t>
    <phoneticPr fontId="1"/>
  </si>
  <si>
    <t>Anguilla</t>
  </si>
  <si>
    <t>+1-340</t>
  </si>
  <si>
    <t>Not decided</t>
    <phoneticPr fontId="1"/>
  </si>
  <si>
    <t>Uncle</t>
  </si>
  <si>
    <t>(East and Central Asia) SDGs Global Leader</t>
  </si>
  <si>
    <t>Aug</t>
    <phoneticPr fontId="1"/>
  </si>
  <si>
    <t>Antarctica</t>
  </si>
  <si>
    <t>+1-345</t>
  </si>
  <si>
    <t>Aunt</t>
  </si>
  <si>
    <t>(Latin America) SDGs Global Leader</t>
  </si>
  <si>
    <t>Sep</t>
    <phoneticPr fontId="1"/>
  </si>
  <si>
    <t>Antigua and Barbuda</t>
  </si>
  <si>
    <t>+1-441</t>
  </si>
  <si>
    <t>Son</t>
  </si>
  <si>
    <t>(Middle East and Europe) SDGs Global Leader</t>
  </si>
  <si>
    <t>Oct</t>
    <phoneticPr fontId="1"/>
  </si>
  <si>
    <t>Argentina</t>
  </si>
  <si>
    <t>+1-473</t>
  </si>
  <si>
    <t>Daughter</t>
  </si>
  <si>
    <t xml:space="preserve">(Pacific Islands) SDGs Global Leader </t>
  </si>
  <si>
    <t>Nov</t>
    <phoneticPr fontId="1"/>
  </si>
  <si>
    <t>Armenia</t>
  </si>
  <si>
    <t>+1-649</t>
  </si>
  <si>
    <t>Cousin</t>
  </si>
  <si>
    <t>(South Asia) SDGs Global Leader</t>
  </si>
  <si>
    <t>Dec</t>
    <phoneticPr fontId="1"/>
  </si>
  <si>
    <t>Aruba</t>
  </si>
  <si>
    <t>+1-664</t>
  </si>
  <si>
    <t xml:space="preserve">(Southeast Asia) SDGs Global Leader </t>
  </si>
  <si>
    <t>Australia</t>
  </si>
  <si>
    <t>+1-670</t>
  </si>
  <si>
    <t>DB用
誕生日</t>
    <rPh sb="2" eb="3">
      <t>ヨウ</t>
    </rPh>
    <rPh sb="4" eb="7">
      <t>タンジョウビ</t>
    </rPh>
    <phoneticPr fontId="1"/>
  </si>
  <si>
    <t>Austria</t>
  </si>
  <si>
    <t>+1-671</t>
  </si>
  <si>
    <t>DB用
英語</t>
    <rPh sb="2" eb="3">
      <t>ヨウ</t>
    </rPh>
    <rPh sb="4" eb="6">
      <t>エイゴ</t>
    </rPh>
    <phoneticPr fontId="1"/>
  </si>
  <si>
    <t>Azerbaijan</t>
  </si>
  <si>
    <t>+1-684</t>
  </si>
  <si>
    <t>Bahamas</t>
  </si>
  <si>
    <t>+1-721</t>
  </si>
  <si>
    <t>Bahrain</t>
  </si>
  <si>
    <t>+1-758</t>
  </si>
  <si>
    <t>Bangladesh</t>
  </si>
  <si>
    <t>+1-767</t>
  </si>
  <si>
    <t>Barbados</t>
  </si>
  <si>
    <t>+1-784</t>
  </si>
  <si>
    <t>Belarus</t>
  </si>
  <si>
    <t>+1-787, 1-939</t>
  </si>
  <si>
    <t>Belgium</t>
  </si>
  <si>
    <t>+1-809, 1-829, 1-849</t>
  </si>
  <si>
    <t>Belize</t>
  </si>
  <si>
    <t>+1-868</t>
  </si>
  <si>
    <t>Benin</t>
  </si>
  <si>
    <t>+1-869</t>
  </si>
  <si>
    <t>Bermuda</t>
  </si>
  <si>
    <t>+1-876</t>
  </si>
  <si>
    <t>Bhutan</t>
  </si>
  <si>
    <t>+20</t>
  </si>
  <si>
    <t>Bolivia, Plurinational State of</t>
  </si>
  <si>
    <t>+211</t>
  </si>
  <si>
    <t>Bonaire, Sint Eustatius and Saba</t>
    <phoneticPr fontId="1"/>
  </si>
  <si>
    <t>+212</t>
  </si>
  <si>
    <t>Bosnia and Herzegovina</t>
  </si>
  <si>
    <t>+213</t>
  </si>
  <si>
    <t>Botswana</t>
  </si>
  <si>
    <t>+216</t>
  </si>
  <si>
    <t>Bouvet Island</t>
  </si>
  <si>
    <t>+218</t>
  </si>
  <si>
    <t>Brazil</t>
  </si>
  <si>
    <t>+220</t>
  </si>
  <si>
    <t>British Indian Ocean Territory</t>
  </si>
  <si>
    <t>+221</t>
  </si>
  <si>
    <t>Brunei Darussalam</t>
  </si>
  <si>
    <t>+222</t>
  </si>
  <si>
    <t>Bulgaria</t>
  </si>
  <si>
    <t>+223</t>
  </si>
  <si>
    <t>Burkina Faso</t>
  </si>
  <si>
    <t>+224</t>
  </si>
  <si>
    <t>Burundi</t>
  </si>
  <si>
    <t>+225</t>
  </si>
  <si>
    <t>Cambodia</t>
  </si>
  <si>
    <t>+226</t>
  </si>
  <si>
    <t>Cameroon</t>
  </si>
  <si>
    <t>+227</t>
  </si>
  <si>
    <t>Canada</t>
  </si>
  <si>
    <t>+228</t>
  </si>
  <si>
    <t>Cape Verde</t>
  </si>
  <si>
    <t>+229</t>
  </si>
  <si>
    <t>Cayman Islands</t>
  </si>
  <si>
    <t>+230</t>
  </si>
  <si>
    <t>Central African Republic</t>
  </si>
  <si>
    <t>+231</t>
  </si>
  <si>
    <t>Chad</t>
  </si>
  <si>
    <t>+232</t>
  </si>
  <si>
    <t>Chile</t>
  </si>
  <si>
    <t>+233</t>
  </si>
  <si>
    <t>China</t>
  </si>
  <si>
    <t>+234</t>
  </si>
  <si>
    <t>Christmas Island</t>
  </si>
  <si>
    <t>+235</t>
  </si>
  <si>
    <t>Cocos (Keeling) Islands</t>
  </si>
  <si>
    <t>+236</t>
  </si>
  <si>
    <t>Colombia</t>
  </si>
  <si>
    <t>+237</t>
  </si>
  <si>
    <t>Comoros</t>
  </si>
  <si>
    <t>+238</t>
  </si>
  <si>
    <t>Congo</t>
  </si>
  <si>
    <t>+239</t>
  </si>
  <si>
    <t>Congo, DR</t>
  </si>
  <si>
    <t>+240</t>
  </si>
  <si>
    <t>Cook Islands</t>
  </si>
  <si>
    <t>+241</t>
  </si>
  <si>
    <t>Costa Rica</t>
  </si>
  <si>
    <t>+242</t>
  </si>
  <si>
    <t>Croatia</t>
  </si>
  <si>
    <t>+243</t>
  </si>
  <si>
    <t>Cuba</t>
  </si>
  <si>
    <t>+244</t>
  </si>
  <si>
    <t>Curacao</t>
  </si>
  <si>
    <t>+245</t>
  </si>
  <si>
    <t>Cyprus</t>
  </si>
  <si>
    <t>+246</t>
  </si>
  <si>
    <t>Czech Republic</t>
  </si>
  <si>
    <t>+248</t>
  </si>
  <si>
    <t>Denmark</t>
  </si>
  <si>
    <t>+249</t>
  </si>
  <si>
    <t>Djibouti</t>
  </si>
  <si>
    <t>+250</t>
  </si>
  <si>
    <t>Dominica</t>
  </si>
  <si>
    <t>+251</t>
  </si>
  <si>
    <t>Dominican Republic</t>
  </si>
  <si>
    <t>+252</t>
  </si>
  <si>
    <t>Ecuador</t>
  </si>
  <si>
    <t>+253</t>
  </si>
  <si>
    <t>Egypt</t>
  </si>
  <si>
    <t>+254</t>
  </si>
  <si>
    <t>El Salvador</t>
  </si>
  <si>
    <t>+255</t>
  </si>
  <si>
    <t>Equatorial Guinea</t>
  </si>
  <si>
    <t>+256</t>
  </si>
  <si>
    <t>Eritrea</t>
  </si>
  <si>
    <t>+257</t>
  </si>
  <si>
    <t>Estonia</t>
  </si>
  <si>
    <t>+258</t>
  </si>
  <si>
    <t>Ethiopia</t>
  </si>
  <si>
    <t>+260</t>
  </si>
  <si>
    <t>Falkland Islands (Malvinas)</t>
  </si>
  <si>
    <t>+261</t>
  </si>
  <si>
    <t>Faroe Islands</t>
  </si>
  <si>
    <t>+262</t>
  </si>
  <si>
    <t>Fiji</t>
  </si>
  <si>
    <t>+263</t>
  </si>
  <si>
    <t>Finland</t>
  </si>
  <si>
    <t>+264</t>
  </si>
  <si>
    <t>France</t>
  </si>
  <si>
    <t>+265</t>
  </si>
  <si>
    <t>French Guiana</t>
  </si>
  <si>
    <t>+266</t>
  </si>
  <si>
    <t>French Polynesia</t>
  </si>
  <si>
    <t>+267</t>
  </si>
  <si>
    <t>French Southern Territories</t>
  </si>
  <si>
    <t>+268</t>
  </si>
  <si>
    <t>Gabon</t>
  </si>
  <si>
    <t>+269</t>
  </si>
  <si>
    <t>Gambia</t>
  </si>
  <si>
    <t>+27</t>
  </si>
  <si>
    <t>Georgia</t>
  </si>
  <si>
    <t>+290</t>
  </si>
  <si>
    <t>Germany</t>
  </si>
  <si>
    <t>+291</t>
  </si>
  <si>
    <t>Ghana</t>
  </si>
  <si>
    <t>+297</t>
  </si>
  <si>
    <t>Gibraltar</t>
  </si>
  <si>
    <t>+298</t>
  </si>
  <si>
    <t>Greece</t>
  </si>
  <si>
    <t>+299</t>
  </si>
  <si>
    <t>Greenland</t>
  </si>
  <si>
    <t>+30</t>
  </si>
  <si>
    <t>Grenada</t>
  </si>
  <si>
    <t>+31</t>
  </si>
  <si>
    <t>Guadeloupe</t>
  </si>
  <si>
    <t>+32</t>
  </si>
  <si>
    <t>Guam</t>
  </si>
  <si>
    <t>+33</t>
  </si>
  <si>
    <t>Guatemala</t>
  </si>
  <si>
    <t>+34</t>
  </si>
  <si>
    <t>Guernsey</t>
  </si>
  <si>
    <t>+350</t>
  </si>
  <si>
    <t>Guinea</t>
  </si>
  <si>
    <t>+351</t>
  </si>
  <si>
    <t>Guinea-Bissau</t>
  </si>
  <si>
    <t>+352</t>
  </si>
  <si>
    <t>Guyana</t>
  </si>
  <si>
    <t>+353</t>
  </si>
  <si>
    <t>Haiti</t>
  </si>
  <si>
    <t>+354</t>
  </si>
  <si>
    <t>Heard Island and McDonald Islands</t>
  </si>
  <si>
    <t>+355</t>
  </si>
  <si>
    <t>Holy See (Vatican City State)</t>
    <phoneticPr fontId="1"/>
  </si>
  <si>
    <t>+356</t>
  </si>
  <si>
    <t>Honduras</t>
  </si>
  <si>
    <t>+357</t>
  </si>
  <si>
    <t>Hong Kong</t>
  </si>
  <si>
    <t>+358</t>
  </si>
  <si>
    <t>Hungary</t>
  </si>
  <si>
    <t>+359</t>
  </si>
  <si>
    <t>Iceland</t>
  </si>
  <si>
    <t>+36</t>
  </si>
  <si>
    <t>India</t>
  </si>
  <si>
    <t>+370</t>
  </si>
  <si>
    <t>Indonesia</t>
  </si>
  <si>
    <t>+371</t>
  </si>
  <si>
    <t>Iran</t>
  </si>
  <si>
    <t>+372</t>
  </si>
  <si>
    <t>Iraq</t>
  </si>
  <si>
    <t>+373</t>
  </si>
  <si>
    <t>Ireland</t>
  </si>
  <si>
    <t>+374</t>
  </si>
  <si>
    <t>Isle of Man</t>
  </si>
  <si>
    <t>+375</t>
  </si>
  <si>
    <t>Israel</t>
  </si>
  <si>
    <t>+376</t>
  </si>
  <si>
    <t>Italy</t>
  </si>
  <si>
    <t>+377</t>
  </si>
  <si>
    <t>Ivory Coast (Côte d'Ivoire)</t>
  </si>
  <si>
    <t>+378</t>
  </si>
  <si>
    <t>Jamaica</t>
  </si>
  <si>
    <t>+379</t>
  </si>
  <si>
    <t>Japan</t>
  </si>
  <si>
    <t>+380</t>
  </si>
  <si>
    <t>Jersey</t>
  </si>
  <si>
    <t>+381</t>
  </si>
  <si>
    <t>Jordan</t>
  </si>
  <si>
    <t>+382</t>
  </si>
  <si>
    <t>Kazakhstan</t>
  </si>
  <si>
    <t>+383</t>
  </si>
  <si>
    <t>Kenya</t>
  </si>
  <si>
    <t>+385</t>
  </si>
  <si>
    <t>Kingdom of Eswatini</t>
  </si>
  <si>
    <t>+386</t>
  </si>
  <si>
    <t>Kiribati</t>
  </si>
  <si>
    <t>+387</t>
  </si>
  <si>
    <t>Korea, Republic of</t>
  </si>
  <si>
    <t>+389</t>
  </si>
  <si>
    <t>Kuwait</t>
  </si>
  <si>
    <t>+39</t>
  </si>
  <si>
    <t>Kyrgyzstan</t>
  </si>
  <si>
    <t>+40</t>
  </si>
  <si>
    <t>Lao People's Democratic Republic</t>
  </si>
  <si>
    <t>+41</t>
  </si>
  <si>
    <t>Latvia</t>
  </si>
  <si>
    <t>+420</t>
  </si>
  <si>
    <t>Lebanon</t>
  </si>
  <si>
    <t>+421</t>
  </si>
  <si>
    <t>Lesotho</t>
  </si>
  <si>
    <t>+423</t>
  </si>
  <si>
    <t>Liberia</t>
  </si>
  <si>
    <t>+43</t>
  </si>
  <si>
    <t>Libya</t>
  </si>
  <si>
    <t>+44</t>
  </si>
  <si>
    <t>Liechtenstein</t>
  </si>
  <si>
    <t>+44-1481</t>
  </si>
  <si>
    <t>Lithuania</t>
  </si>
  <si>
    <t>+44-1534</t>
  </si>
  <si>
    <t>Luxembourg</t>
  </si>
  <si>
    <t>+44-1624</t>
  </si>
  <si>
    <t>Macao</t>
  </si>
  <si>
    <t>+45</t>
  </si>
  <si>
    <t>Macedonia, Republic of</t>
  </si>
  <si>
    <t>+46</t>
  </si>
  <si>
    <t>Madagascar</t>
  </si>
  <si>
    <t>+47</t>
  </si>
  <si>
    <t>Malawi</t>
  </si>
  <si>
    <t>+48</t>
  </si>
  <si>
    <t>Malaysia</t>
  </si>
  <si>
    <t>+49</t>
  </si>
  <si>
    <t>Maldives</t>
  </si>
  <si>
    <t>+500</t>
  </si>
  <si>
    <t>Mali</t>
  </si>
  <si>
    <t>+501</t>
  </si>
  <si>
    <t>Malta</t>
  </si>
  <si>
    <t>+502</t>
  </si>
  <si>
    <t>Marshall Islands</t>
  </si>
  <si>
    <t>+503</t>
  </si>
  <si>
    <t>Martinique</t>
  </si>
  <si>
    <t>+504</t>
  </si>
  <si>
    <t>Mauritania</t>
  </si>
  <si>
    <t>+505</t>
  </si>
  <si>
    <t>Mauritius</t>
  </si>
  <si>
    <t>+506</t>
  </si>
  <si>
    <t>Mayotte</t>
  </si>
  <si>
    <t>+507</t>
  </si>
  <si>
    <t>Mexico</t>
  </si>
  <si>
    <t>+508</t>
  </si>
  <si>
    <t>Micronesia, Federated States of</t>
  </si>
  <si>
    <t>+509</t>
  </si>
  <si>
    <t>Moldova, Republic of</t>
  </si>
  <si>
    <t>+51</t>
  </si>
  <si>
    <t>Monaco</t>
  </si>
  <si>
    <t>+52</t>
  </si>
  <si>
    <t>Mongolia</t>
  </si>
  <si>
    <t>+53</t>
  </si>
  <si>
    <t>Montenegro</t>
  </si>
  <si>
    <t>+54</t>
  </si>
  <si>
    <t>Montserrat</t>
  </si>
  <si>
    <t>+55</t>
  </si>
  <si>
    <t>Morocco</t>
  </si>
  <si>
    <t>+56</t>
  </si>
  <si>
    <t>Mozambique</t>
  </si>
  <si>
    <t>+57</t>
  </si>
  <si>
    <t>Myanmar</t>
  </si>
  <si>
    <t>+58</t>
  </si>
  <si>
    <t>Namibia</t>
  </si>
  <si>
    <t>+590</t>
  </si>
  <si>
    <t>Nauru</t>
  </si>
  <si>
    <t>+591</t>
  </si>
  <si>
    <t>Nepal</t>
  </si>
  <si>
    <t>+592</t>
  </si>
  <si>
    <t>Netherlands</t>
  </si>
  <si>
    <t>+593</t>
  </si>
  <si>
    <t>New Caledonia</t>
  </si>
  <si>
    <t>+594</t>
  </si>
  <si>
    <t>New Zealand</t>
  </si>
  <si>
    <t>+595</t>
  </si>
  <si>
    <t>Nicaragua</t>
  </si>
  <si>
    <t>+596</t>
  </si>
  <si>
    <t>Niger</t>
  </si>
  <si>
    <t>+597</t>
  </si>
  <si>
    <t>Nigeria</t>
  </si>
  <si>
    <t>+598</t>
  </si>
  <si>
    <t>Niue</t>
  </si>
  <si>
    <t>+599</t>
  </si>
  <si>
    <t>Norfolk Island</t>
  </si>
  <si>
    <t>+60</t>
  </si>
  <si>
    <t>North Korea</t>
  </si>
  <si>
    <t>+61</t>
  </si>
  <si>
    <t>Northern Mariana Islands</t>
  </si>
  <si>
    <t>+62</t>
  </si>
  <si>
    <t>Norway</t>
  </si>
  <si>
    <t>+63</t>
  </si>
  <si>
    <t>Oman</t>
  </si>
  <si>
    <t>+64</t>
  </si>
  <si>
    <t>Pakistan</t>
  </si>
  <si>
    <t>+65</t>
  </si>
  <si>
    <t>Palau</t>
  </si>
  <si>
    <t>+66</t>
  </si>
  <si>
    <t>Palestinian Territory, Occupied</t>
  </si>
  <si>
    <t>+670</t>
  </si>
  <si>
    <t>Panama</t>
  </si>
  <si>
    <t>+672</t>
  </si>
  <si>
    <t>Papua New Guinea</t>
  </si>
  <si>
    <t>+673</t>
  </si>
  <si>
    <t>Paraguay</t>
  </si>
  <si>
    <t>+674</t>
  </si>
  <si>
    <t>Peru</t>
  </si>
  <si>
    <t>+675</t>
  </si>
  <si>
    <t>Philippines</t>
  </si>
  <si>
    <t>+676</t>
  </si>
  <si>
    <t>Pitcairn</t>
  </si>
  <si>
    <t>+677</t>
  </si>
  <si>
    <t>Poland</t>
  </si>
  <si>
    <t>+678</t>
  </si>
  <si>
    <t>Portugal</t>
  </si>
  <si>
    <t>+679</t>
  </si>
  <si>
    <t>Puerto Rico</t>
  </si>
  <si>
    <t>+680</t>
  </si>
  <si>
    <t>Qatar</t>
  </si>
  <si>
    <t>+681</t>
  </si>
  <si>
    <t>Republic of Kosovo</t>
  </si>
  <si>
    <t>+682</t>
  </si>
  <si>
    <t>Reunion</t>
  </si>
  <si>
    <t>+683</t>
  </si>
  <si>
    <t>Romania</t>
  </si>
  <si>
    <t>+685</t>
  </si>
  <si>
    <t>Russian Federation</t>
  </si>
  <si>
    <t>+686</t>
  </si>
  <si>
    <t>Rwanda</t>
  </si>
  <si>
    <t>+687</t>
  </si>
  <si>
    <t>Saint Barthelemy</t>
  </si>
  <si>
    <t>+688</t>
  </si>
  <si>
    <t>Saint Kitts and Nevis</t>
  </si>
  <si>
    <t>+689</t>
  </si>
  <si>
    <t>Saint Lucia</t>
  </si>
  <si>
    <t>+690</t>
  </si>
  <si>
    <t>Saint Martin (French part)</t>
  </si>
  <si>
    <t>+691</t>
  </si>
  <si>
    <t>Saint Pierre and Miquelon</t>
  </si>
  <si>
    <t>+692</t>
  </si>
  <si>
    <t>Saint Vincent and the Grenadines</t>
  </si>
  <si>
    <t>+7</t>
  </si>
  <si>
    <t>Samoa</t>
  </si>
  <si>
    <t>+81</t>
  </si>
  <si>
    <t>San Marino</t>
  </si>
  <si>
    <t>+82</t>
  </si>
  <si>
    <t>Sao Tome and Principe</t>
  </si>
  <si>
    <t>+84</t>
  </si>
  <si>
    <t>Saudi Arabia</t>
  </si>
  <si>
    <t>+850</t>
  </si>
  <si>
    <t>Senegal</t>
  </si>
  <si>
    <t>+852</t>
  </si>
  <si>
    <t>Serbia</t>
  </si>
  <si>
    <t>+853</t>
  </si>
  <si>
    <t>Seychelles</t>
  </si>
  <si>
    <t>+855</t>
  </si>
  <si>
    <t>Sierra Leone</t>
  </si>
  <si>
    <t>+856</t>
  </si>
  <si>
    <t>Singapore</t>
  </si>
  <si>
    <t>+86</t>
  </si>
  <si>
    <t>Sint Maarten (Dutch part)</t>
  </si>
  <si>
    <t>+880</t>
  </si>
  <si>
    <t>Slovakia</t>
  </si>
  <si>
    <t>+886</t>
  </si>
  <si>
    <t>Slovenia</t>
  </si>
  <si>
    <t>+90</t>
  </si>
  <si>
    <t>Solomon Islands</t>
  </si>
  <si>
    <t>+91</t>
  </si>
  <si>
    <t>Somalia</t>
  </si>
  <si>
    <t>+92</t>
  </si>
  <si>
    <t>Sou. Georgia and the Sou. Sandwich Is.</t>
    <phoneticPr fontId="1"/>
  </si>
  <si>
    <t>+93</t>
    <phoneticPr fontId="1"/>
  </si>
  <si>
    <t>South Africa</t>
  </si>
  <si>
    <t>+94</t>
  </si>
  <si>
    <t>South Sudan</t>
  </si>
  <si>
    <t>+95</t>
  </si>
  <si>
    <t>Spain</t>
  </si>
  <si>
    <t>+960</t>
  </si>
  <si>
    <t>Sri Lanka</t>
  </si>
  <si>
    <t>+961</t>
  </si>
  <si>
    <t>St. Helena Ascension-Tristanda Cunha</t>
    <phoneticPr fontId="1"/>
  </si>
  <si>
    <t>+962</t>
  </si>
  <si>
    <t>Sudan</t>
  </si>
  <si>
    <t>+963</t>
  </si>
  <si>
    <t>Suriname</t>
  </si>
  <si>
    <t>+964</t>
  </si>
  <si>
    <t>Svalbard and Jan Mayen</t>
  </si>
  <si>
    <t>+965</t>
  </si>
  <si>
    <t>Sweden</t>
  </si>
  <si>
    <t>+966</t>
  </si>
  <si>
    <t>Switzerland</t>
  </si>
  <si>
    <t>+967</t>
  </si>
  <si>
    <t>Syria</t>
  </si>
  <si>
    <t>+968</t>
  </si>
  <si>
    <t>Taiwan</t>
  </si>
  <si>
    <t>+970</t>
  </si>
  <si>
    <t>Tajikistan</t>
  </si>
  <si>
    <t>+971</t>
  </si>
  <si>
    <t>Tanzania, United Republic of</t>
  </si>
  <si>
    <t>+972</t>
  </si>
  <si>
    <t>Thailand</t>
  </si>
  <si>
    <t>+973</t>
  </si>
  <si>
    <t>Timor-Leste</t>
  </si>
  <si>
    <t>+974</t>
  </si>
  <si>
    <t>Togo</t>
  </si>
  <si>
    <t>+975</t>
  </si>
  <si>
    <t>Tokelau</t>
  </si>
  <si>
    <t>+976</t>
  </si>
  <si>
    <t>Tonga</t>
  </si>
  <si>
    <t>+977</t>
  </si>
  <si>
    <t>Trinidad and Tobago</t>
  </si>
  <si>
    <t>+98</t>
  </si>
  <si>
    <t>Tunisia</t>
  </si>
  <si>
    <t>+992</t>
  </si>
  <si>
    <t>Turkey</t>
  </si>
  <si>
    <t>+993</t>
  </si>
  <si>
    <t>Turkmenistan</t>
  </si>
  <si>
    <t>+994</t>
  </si>
  <si>
    <t>Turks and Caicos Islands</t>
  </si>
  <si>
    <t>+995</t>
  </si>
  <si>
    <t>Tuvalu</t>
  </si>
  <si>
    <t>+996</t>
  </si>
  <si>
    <t>Uganda</t>
  </si>
  <si>
    <t>+998</t>
  </si>
  <si>
    <t>Ukraine</t>
  </si>
  <si>
    <t>United Arab Emirates</t>
  </si>
  <si>
    <t>United Kingdom</t>
  </si>
  <si>
    <t>United States</t>
  </si>
  <si>
    <t>United States Minor Outlying Is.</t>
    <phoneticPr fontId="1"/>
  </si>
  <si>
    <t>Uruguay</t>
  </si>
  <si>
    <t>Uzbekistan</t>
  </si>
  <si>
    <t>Vanuatu</t>
  </si>
  <si>
    <t>Venezuela</t>
  </si>
  <si>
    <t>Viet Nam</t>
  </si>
  <si>
    <t>Virgin Islands, British</t>
  </si>
  <si>
    <t>Virgin Islands, U.S.</t>
  </si>
  <si>
    <t>Wallis and Futuna</t>
  </si>
  <si>
    <t>Western Sahara</t>
  </si>
  <si>
    <t>Yemen</t>
  </si>
  <si>
    <t>Zambia</t>
  </si>
  <si>
    <t>Zimbabwe</t>
  </si>
  <si>
    <t>School Code</t>
    <phoneticPr fontId="1"/>
  </si>
  <si>
    <t>School</t>
    <phoneticPr fontId="1"/>
  </si>
  <si>
    <t>Course</t>
    <phoneticPr fontId="1"/>
  </si>
  <si>
    <t>Master</t>
    <phoneticPr fontId="1"/>
  </si>
  <si>
    <t>Link for Ms</t>
    <phoneticPr fontId="1"/>
  </si>
  <si>
    <t>Link for Phd</t>
    <phoneticPr fontId="1"/>
  </si>
  <si>
    <t>Application Period (Showing Only Regular Student)</t>
    <phoneticPr fontId="1"/>
  </si>
  <si>
    <t>6201A</t>
  </si>
  <si>
    <t>Ehime University</t>
  </si>
  <si>
    <t>Graduate School of Science and Engineering</t>
  </si>
  <si>
    <t>Mandatory</t>
  </si>
  <si>
    <t>http://www.sci.ehime-u.ac.jp/en/course/chemical/</t>
  </si>
  <si>
    <t>6201B</t>
  </si>
  <si>
    <t>6201C</t>
  </si>
  <si>
    <t>6201D</t>
  </si>
  <si>
    <t>Science and Engineering/Mathematics and Computer Science Program</t>
  </si>
  <si>
    <t>Not mandatory</t>
  </si>
  <si>
    <t>6201E</t>
  </si>
  <si>
    <t>EARTH SCIENCE COURSE | Faculty of Science, Ehime University (ehime-u.ac.jp)</t>
  </si>
  <si>
    <t>6201G</t>
  </si>
  <si>
    <t>Graduate school of Science and Engineering</t>
  </si>
  <si>
    <t>Civil and Environmental Engineering</t>
  </si>
  <si>
    <t>6202A</t>
  </si>
  <si>
    <t>The United Graduate School of Agricultural Sciences
(Doctor Program)</t>
  </si>
  <si>
    <t>http://rendai.agr.ehime-u.ac.jp/english/kenkyu/</t>
  </si>
  <si>
    <t>6203A</t>
  </si>
  <si>
    <t>Graduate school of Agriculture</t>
  </si>
  <si>
    <t>Special Course from Asia, Africa and the Pacific Rim</t>
  </si>
  <si>
    <t>https://www.agr.ehime-u.ac.jp/en/search/</t>
  </si>
  <si>
    <t>1701A</t>
  </si>
  <si>
    <t>Hitotsubashi University</t>
  </si>
  <si>
    <t>School of International and Public Policy</t>
  </si>
  <si>
    <t>Foreign Service Sub-Program within the Global Governance program</t>
  </si>
  <si>
    <t>1701B</t>
  </si>
  <si>
    <t>School of Internarional and Public Policy</t>
  </si>
  <si>
    <t>Asian Public Policy Program</t>
  </si>
  <si>
    <t>https://www.ipp.hit-u.ac.jp/appp/about/faculty.html</t>
  </si>
  <si>
    <t>Graduate school of Economics</t>
  </si>
  <si>
    <t>Ibaraki University</t>
  </si>
  <si>
    <t>Graduate School of Agriculture</t>
  </si>
  <si>
    <t>Course in Applied Asian Agriculture</t>
  </si>
  <si>
    <t>PhD candidates are not accepted</t>
  </si>
  <si>
    <t>1001A</t>
  </si>
  <si>
    <t>Utsunomiya University</t>
  </si>
  <si>
    <t>Graduate School of Regional Development and Creativity</t>
  </si>
  <si>
    <t>Division of Social Design/Graduate Program in Agricultural and Rural Economics</t>
  </si>
  <si>
    <t>1001B</t>
  </si>
  <si>
    <t>Division of Social Design/Graduate Program in Architecture and Building Engineering</t>
  </si>
  <si>
    <t>https://www.utsunomiya-u.ac.jp/grdc/en/</t>
  </si>
  <si>
    <t>1001C</t>
  </si>
  <si>
    <t>Division of Social Design/Graduate Program in Civil Engineering</t>
  </si>
  <si>
    <t>1001D</t>
  </si>
  <si>
    <t>Division of Social Design/Graduate Program in Global and Area Studies</t>
  </si>
  <si>
    <t>1001E</t>
  </si>
  <si>
    <t>Division of Social Design/Graduate Program in Multicultural Studies</t>
  </si>
  <si>
    <t>1001F</t>
  </si>
  <si>
    <t>Division of Engineering and Agriculture/Graduate Program in Optical Engineering</t>
  </si>
  <si>
    <t>1001G</t>
  </si>
  <si>
    <t>Division of Engineering and Agriculture/Graduate Program in Molecular Agriculture</t>
  </si>
  <si>
    <t>1001H</t>
  </si>
  <si>
    <t>Division of Engineering and Agriculture/Graduate Program in Agricultural Biochemical Chemistry</t>
  </si>
  <si>
    <t>1001I</t>
  </si>
  <si>
    <t>Division of Engineering and Agriculture/Graduate Program in Agricultural and Environmental Sciences</t>
  </si>
  <si>
    <t>Division of Advanced Trans-disciplinary Science/Optics Bio Design Program</t>
  </si>
  <si>
    <t>https://www.utsunomiya-u.ac.jp/grdc_d/en/</t>
  </si>
  <si>
    <t>1001K</t>
  </si>
  <si>
    <t>Division of Advanced Trans-disciplinary Science/Advanced Engineering System Design Program</t>
  </si>
  <si>
    <t>1001L</t>
  </si>
  <si>
    <t>Division of Advanced Trans-disciplinary Science/Global and Regional Development Design Program</t>
  </si>
  <si>
    <t>Yokohama National University</t>
  </si>
  <si>
    <t>Graduate School of International Social Sciences</t>
  </si>
  <si>
    <t>Department of International and Business Law</t>
  </si>
  <si>
    <t>1101B</t>
  </si>
  <si>
    <t>Graduate school of Engineering Science</t>
  </si>
  <si>
    <t>1102B</t>
  </si>
  <si>
    <t>Graduate School of Engineering Science</t>
  </si>
  <si>
    <t>http://www.fse.ynu.ac.jp/english/exam/exam/imgs/teacher_list_en.pdf</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</si>
  <si>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</si>
  <si>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</si>
  <si>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</si>
  <si>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</si>
  <si>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</si>
  <si>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</si>
  <si>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Okayama University</t>
  </si>
  <si>
    <t>5802A</t>
  </si>
  <si>
    <t>Graduate school of Natural Science and Technology</t>
  </si>
  <si>
    <t>5301A</t>
  </si>
  <si>
    <t>Kwansei　Gakuin　University</t>
  </si>
  <si>
    <t xml:space="preserve">Graduate School of Institute of Business and Accounting </t>
  </si>
  <si>
    <t>International Management Course</t>
  </si>
  <si>
    <t>5401A</t>
  </si>
  <si>
    <t>Kansai University</t>
  </si>
  <si>
    <t>Graduate School of Law</t>
  </si>
  <si>
    <t>Global Cooperation Course</t>
  </si>
  <si>
    <t>5402A</t>
  </si>
  <si>
    <t>Graduate school of Societal Safety Sciences</t>
  </si>
  <si>
    <t>Ph.D. of Disaster Management Program</t>
  </si>
  <si>
    <t>https://www.kansai-u.ac.jp/Fc_ss/gr_sch/pdm/index.html</t>
  </si>
  <si>
    <t>0601A</t>
  </si>
  <si>
    <t xml:space="preserve">Iwate University </t>
  </si>
  <si>
    <t>United Graduate School of Agricultural Sciences</t>
  </si>
  <si>
    <t>https://ugas.agr.iwate-u.ac.jp/en/introduction-to-our-professors/</t>
  </si>
  <si>
    <t>0601B</t>
  </si>
  <si>
    <t>0601C</t>
  </si>
  <si>
    <t>0601D</t>
  </si>
  <si>
    <t>0601G</t>
  </si>
  <si>
    <t>0601I</t>
  </si>
  <si>
    <t>0601L</t>
  </si>
  <si>
    <t>Gifu University</t>
  </si>
  <si>
    <t>http://gnst.gifu-u.ac.jp/international/agc/</t>
  </si>
  <si>
    <t>4401C</t>
  </si>
  <si>
    <t>Graduate School of Natural Science and Technology</t>
  </si>
  <si>
    <t>Department of Life Science and Chemistry</t>
  </si>
  <si>
    <t>4401D</t>
  </si>
  <si>
    <t>Advanced Global Program (for Engineering)</t>
  </si>
  <si>
    <t>4402A</t>
  </si>
  <si>
    <t>Graduate School of Engineering</t>
  </si>
  <si>
    <t>4403A</t>
  </si>
  <si>
    <t>United Graduate School of Agricultural Science</t>
  </si>
  <si>
    <t>5001A</t>
  </si>
  <si>
    <t>Kyoto Institute of Technology</t>
  </si>
  <si>
    <t>Graduate School of Science and Technology</t>
  </si>
  <si>
    <t>International Graduate
Program for Interdisciplinary Study in Science and Technology</t>
  </si>
  <si>
    <t>https://www.hyokadb.jim.kit.ac.jp/top/en.html</t>
  </si>
  <si>
    <t>3801A</t>
  </si>
  <si>
    <t>Kanazawa University</t>
  </si>
  <si>
    <t>Division of Environmental Design</t>
  </si>
  <si>
    <t>3801B</t>
  </si>
  <si>
    <t>Division of Natural Science, Course of Natural System</t>
  </si>
  <si>
    <t>https://www.nst.kanazawa-u.ac.jp/labp/WebE_NS.html</t>
  </si>
  <si>
    <t>3801C</t>
  </si>
  <si>
    <t>3801D</t>
  </si>
  <si>
    <t>3801E</t>
  </si>
  <si>
    <t>Division of Material Chemistry</t>
  </si>
  <si>
    <t>3801G</t>
  </si>
  <si>
    <t>Environmental and Energy Technologies International Course</t>
  </si>
  <si>
    <t>http://www.nst.kanazawa-u.ac.jp/etic/english/research/</t>
  </si>
  <si>
    <t>3802B</t>
  </si>
  <si>
    <t>Division of Medicine (Doctoral Course)</t>
  </si>
  <si>
    <t>6801A</t>
  </si>
  <si>
    <t>Kyushu Institute of Technology</t>
  </si>
  <si>
    <t>Space Engineering International Course</t>
  </si>
  <si>
    <t>Graduate school of Life Science and Systems Engineering</t>
  </si>
  <si>
    <t>7701A</t>
  </si>
  <si>
    <t>Gunma University</t>
  </si>
  <si>
    <t>Mechanical Science and Technology</t>
  </si>
  <si>
    <t>8301A</t>
  </si>
  <si>
    <t>Prefectural University of Hiroshima</t>
  </si>
  <si>
    <t>Graduate school of Comprehensive Scientific Reserch</t>
  </si>
  <si>
    <t>Program in Biological System Sciences</t>
  </si>
  <si>
    <t>8301B</t>
  </si>
  <si>
    <t>3101A</t>
  </si>
  <si>
    <t>Kogakuin University of Technology and Engineering</t>
  </si>
  <si>
    <t>Graduate school of Engineering</t>
  </si>
  <si>
    <t>Mechanical Engineering</t>
  </si>
  <si>
    <t>3101B</t>
  </si>
  <si>
    <t>Applied Chemistry and Chemical Engineering</t>
  </si>
  <si>
    <t>3101C</t>
  </si>
  <si>
    <t>Electrical Engineering and Electronics</t>
  </si>
  <si>
    <t>3101D</t>
  </si>
  <si>
    <t>Informatics</t>
  </si>
  <si>
    <t>3101E</t>
  </si>
  <si>
    <t>Architecture</t>
  </si>
  <si>
    <t>Hiroshima University</t>
  </si>
  <si>
    <t>Graduate School of Integrated Sciences for Life</t>
  </si>
  <si>
    <t>Program of Basic Biology</t>
  </si>
  <si>
    <t>https://seeds.office.hiroshima-u.ac.jp/search/index.html?lang=en</t>
  </si>
  <si>
    <t>Program of Mathematical and Life Sciences</t>
  </si>
  <si>
    <t>Program of Biomedical Science</t>
  </si>
  <si>
    <t>5701A</t>
  </si>
  <si>
    <t xml:space="preserve">Graduate School of Integrated Sciences for Life
Program of Food and AgriLife Science/
Program of Bioresource Science
</t>
  </si>
  <si>
    <t>5701B</t>
  </si>
  <si>
    <t>Graduate School of integrated Sciences for Life</t>
  </si>
  <si>
    <t>Program of Life and Environmental Sciences</t>
  </si>
  <si>
    <t>https://www.hiroshima-u.ac.jp/en/ilife/research/life-and-environmental-sciences</t>
  </si>
  <si>
    <t>Graduate School of Humanities and Social Sciences</t>
  </si>
  <si>
    <t>Division of Humanities and Social Sciences / International Peace and Co-existence Program</t>
  </si>
  <si>
    <t>別紙参照</t>
  </si>
  <si>
    <t>Division of Humanities and Social Sciences / International Economic Development Program</t>
  </si>
  <si>
    <t>Division of Educational Sciences / International Education Development Program</t>
  </si>
  <si>
    <t>5705A</t>
  </si>
  <si>
    <t>Graduate School of Advanced Science and Engineering</t>
  </si>
  <si>
    <t>5705D</t>
  </si>
  <si>
    <t>5705E</t>
  </si>
  <si>
    <t>Mathematics Program</t>
  </si>
  <si>
    <t>5705F</t>
  </si>
  <si>
    <t>Physics Program</t>
  </si>
  <si>
    <t>5705G</t>
  </si>
  <si>
    <t>Earth and Planetary Systems Science Program</t>
  </si>
  <si>
    <t>5705H</t>
  </si>
  <si>
    <t>5705I</t>
  </si>
  <si>
    <t>Division of Advanced Science and Engineering / Transdisciplinary Science and Engineering Program</t>
  </si>
  <si>
    <t>5702B</t>
  </si>
  <si>
    <t>Division of Humanities and Social Sciences/
Economics Program</t>
  </si>
  <si>
    <t>9501A</t>
  </si>
  <si>
    <t>Hirosaki　University</t>
  </si>
  <si>
    <t xml:space="preserve">Graduate School of Health Sciences </t>
  </si>
  <si>
    <t>Doctoral Course/Radiological Health Science Course</t>
  </si>
  <si>
    <t>https://irem.hirosaki-u.ac.jp/en/researcher</t>
  </si>
  <si>
    <t>6501A</t>
  </si>
  <si>
    <t>Kochi University</t>
  </si>
  <si>
    <t>Graduate School of Integrated Arts and Sciences</t>
  </si>
  <si>
    <t>http://www.kochi-u.ac.jp/agrimar/english/graduate/aap.html</t>
  </si>
  <si>
    <t>6501B</t>
  </si>
  <si>
    <t>6501C</t>
  </si>
  <si>
    <t>6501D</t>
  </si>
  <si>
    <t>6501E</t>
  </si>
  <si>
    <t>6501G</t>
  </si>
  <si>
    <t>6501H</t>
  </si>
  <si>
    <t>6501I</t>
  </si>
  <si>
    <t>6501J</t>
  </si>
  <si>
    <t>6501K</t>
  </si>
  <si>
    <t>6501L</t>
  </si>
  <si>
    <t>6501M</t>
  </si>
  <si>
    <t>Kuroshio Science Program</t>
  </si>
  <si>
    <t>http://www.kochi-u.ac.jp/kuroshio/admission-e.html</t>
  </si>
  <si>
    <t>3701A</t>
  </si>
  <si>
    <t>International University of Japan</t>
  </si>
  <si>
    <t>Graduate School of International Relations</t>
  </si>
  <si>
    <t>International Development Program (IDP)</t>
  </si>
  <si>
    <t>3701E</t>
  </si>
  <si>
    <t>International Public Policy Program (IPPP): Select concentration areas:
International Affairs or Public Policy</t>
  </si>
  <si>
    <t>3701F</t>
  </si>
  <si>
    <t>Economics Cluster</t>
  </si>
  <si>
    <t>https://www.iuj.ac.jp/gsir/ir-faculty/</t>
  </si>
  <si>
    <t>3701G</t>
  </si>
  <si>
    <t>Internatioal Relations Cluster</t>
  </si>
  <si>
    <t>3701H</t>
  </si>
  <si>
    <t>Public Management Cluster</t>
  </si>
  <si>
    <t>3702A</t>
  </si>
  <si>
    <t>Graduate School of International Management</t>
  </si>
  <si>
    <t>MBA Program</t>
  </si>
  <si>
    <t>3702B</t>
  </si>
  <si>
    <t>Japan-Global Development Program</t>
  </si>
  <si>
    <t>7102A</t>
  </si>
  <si>
    <t>SAGA University</t>
  </si>
  <si>
    <t>Saga University</t>
  </si>
  <si>
    <t>7103B</t>
  </si>
  <si>
    <t>Electrical and Electronics Course(Master's course)/Mechanical and Electrical Energy Engineering Course (Ph.D course)</t>
  </si>
  <si>
    <t>7104A</t>
  </si>
  <si>
    <t>Education Program for AI and Data science specialists</t>
  </si>
  <si>
    <t>7103E</t>
  </si>
  <si>
    <t>Education Program for Global Advancement (EPGA) in Environmental, Energy and Health Science</t>
  </si>
  <si>
    <t>7103F</t>
  </si>
  <si>
    <t xml:space="preserve">Education Program for AI and Data science specialists </t>
  </si>
  <si>
    <t>4501A</t>
  </si>
  <si>
    <t>Mie University</t>
  </si>
  <si>
    <t>Graduate school of Bioresources</t>
  </si>
  <si>
    <t>https://www.bio.mie-u.ac.jp/en/research/faculty/</t>
  </si>
  <si>
    <t>4502A</t>
  </si>
  <si>
    <t>https://kyoin.mie-u.ac.jp/402_KYOIN_Search.aspx</t>
  </si>
  <si>
    <t>0501A</t>
  </si>
  <si>
    <t>Yamagata University</t>
  </si>
  <si>
    <t>Graduate school of Agricultural Sciences</t>
  </si>
  <si>
    <t>Department of Agricultural Sciences/Bioenvironmental Science</t>
  </si>
  <si>
    <t>0501B</t>
  </si>
  <si>
    <t>Department of Agricultural Sciences/Bioproduction Science</t>
  </si>
  <si>
    <t>0501D</t>
  </si>
  <si>
    <t>0501E</t>
  </si>
  <si>
    <t>Department of Agricultural Sciences/Bioresource Science</t>
  </si>
  <si>
    <t>0501G</t>
  </si>
  <si>
    <t>0501I</t>
  </si>
  <si>
    <t>0501J</t>
  </si>
  <si>
    <t>5901A</t>
  </si>
  <si>
    <t>Yamaguchi University</t>
  </si>
  <si>
    <t>Graduate School of Economics</t>
  </si>
  <si>
    <t>Public Administration Program</t>
  </si>
  <si>
    <t>5902A</t>
  </si>
  <si>
    <t>Graduate School of East Asian Studies</t>
  </si>
  <si>
    <t>5903A</t>
  </si>
  <si>
    <t xml:space="preserve">Graduate School of Innovation and Technology Management </t>
  </si>
  <si>
    <t>5904A</t>
  </si>
  <si>
    <t>Graduate School of Sciences and Technology for Innovation</t>
  </si>
  <si>
    <t>Division of Agricultural Sciences</t>
  </si>
  <si>
    <t>5905A</t>
  </si>
  <si>
    <t>Joint Graduate School of Veterinary Medicine</t>
  </si>
  <si>
    <t>Veterinary Medicine</t>
  </si>
  <si>
    <t>5905B</t>
  </si>
  <si>
    <t>5905D</t>
  </si>
  <si>
    <t>1501A</t>
  </si>
  <si>
    <t>University of Yamanashi</t>
  </si>
  <si>
    <t>Integrated Graduate School of Medicine, Engineering, and Agricultural Sciences</t>
  </si>
  <si>
    <t>Bioscience course, Bioengineering course</t>
  </si>
  <si>
    <t>1501B</t>
  </si>
  <si>
    <t>1501C</t>
  </si>
  <si>
    <t>1501D</t>
  </si>
  <si>
    <t>1501E</t>
  </si>
  <si>
    <t>7302A</t>
  </si>
  <si>
    <t>Kagoshima University</t>
  </si>
  <si>
    <t xml:space="preserve">The United Graduate School of Agricultural Sciences </t>
  </si>
  <si>
    <t>Science of Bioresource Production/Tropical Bioresource and Plant Resource Production</t>
  </si>
  <si>
    <t>https://homeugs.agri.kagoshima-u.ac.jp/en/faculty-members/biological-production/</t>
  </si>
  <si>
    <t>7302B</t>
  </si>
  <si>
    <t>7302C</t>
  </si>
  <si>
    <t>7302D</t>
  </si>
  <si>
    <t>Biological Science and Technology/Bioscience and Biotechnology</t>
  </si>
  <si>
    <t>https://homeugs.agri.kagoshima-u.ac.jp/en/faculty-members/applied-biological-sciences/</t>
  </si>
  <si>
    <t>7302E</t>
  </si>
  <si>
    <t>7302F</t>
  </si>
  <si>
    <t>The United Graduate School of Agricultural Sciences</t>
  </si>
  <si>
    <t>7302G</t>
  </si>
  <si>
    <t>https://homeugs.agri.kagoshima-u.ac.jp/en/faculty-members/environmental-science/</t>
  </si>
  <si>
    <t>7301A</t>
  </si>
  <si>
    <t>7301B</t>
  </si>
  <si>
    <t>7301C</t>
  </si>
  <si>
    <t>7301D</t>
  </si>
  <si>
    <t>7301E</t>
  </si>
  <si>
    <t>7301F</t>
  </si>
  <si>
    <t>7303A</t>
  </si>
  <si>
    <t>Health Research Course</t>
  </si>
  <si>
    <t>8001A</t>
  </si>
  <si>
    <t>Juntendo University</t>
  </si>
  <si>
    <t>Graduate school of Medicine</t>
  </si>
  <si>
    <t>Master of Science (MS) Program in Medical Science</t>
  </si>
  <si>
    <t>https://en.juntendo.ac.jp/research/researcher-profiles/</t>
  </si>
  <si>
    <t>8001B</t>
  </si>
  <si>
    <t>Doctoral (PhD) Program in Medicine</t>
  </si>
  <si>
    <t>8002A</t>
  </si>
  <si>
    <t>Graduate school of Health Care and Nursing</t>
  </si>
  <si>
    <t>2601A</t>
  </si>
  <si>
    <t>Sophia University</t>
  </si>
  <si>
    <t>Graduate School of Global Environmental Studies</t>
  </si>
  <si>
    <t>https://www.genv.sophia.ac.jp/english/research/index.html</t>
  </si>
  <si>
    <t>2602A</t>
  </si>
  <si>
    <t>Graduate Scool of Science and Technology</t>
  </si>
  <si>
    <t>2603A</t>
  </si>
  <si>
    <t>Graduate Program in Global Studies</t>
  </si>
  <si>
    <t>2604A</t>
  </si>
  <si>
    <t>Graduate School in Human Sciences</t>
  </si>
  <si>
    <t>Graduate Program in Education</t>
  </si>
  <si>
    <t>3501A</t>
  </si>
  <si>
    <t>University of Niigata Prefecture</t>
  </si>
  <si>
    <t>Niigata University</t>
  </si>
  <si>
    <t>Physics Course, Dept of Fundamental Sciences</t>
  </si>
  <si>
    <t>Chemistry Course, Dept of Fundamental Sciences</t>
  </si>
  <si>
    <t>Materials Science and Technology Course, Dept of Advanced Materials Science and Technology</t>
  </si>
  <si>
    <t>Applied Chemistry and Chemical Engineering Course, Dept of Advanced Materials Science and Technology</t>
  </si>
  <si>
    <t>Advanced Mechanical Science and Engineering Course, Dept of Advanced Materials Science and Technology</t>
  </si>
  <si>
    <t>Social Systems Engineering Course, Dept of Advanced Materials Science and Technology</t>
  </si>
  <si>
    <t>Information Engineering Course, Dept of Electrical and Information Engineering</t>
  </si>
  <si>
    <t>Electrical and Electronic Engineering Course, Dept of Electrical and Information Engineering</t>
  </si>
  <si>
    <t>Human Sciences and Assistive Technology Course,
Dept of Electrical and Information Engineering</t>
  </si>
  <si>
    <t>Life Sciences Course, Dept of Life and Food Sciences</t>
  </si>
  <si>
    <t>Applied Life and Food Sciences Course, Dept of Life and Food Sciences</t>
  </si>
  <si>
    <t>Agriculture and Bioresources Course,
Dept of Life and Food Sciences</t>
  </si>
  <si>
    <t>Natural Environmental Science Course,
Dept of Environmental Science and Technology</t>
  </si>
  <si>
    <t>Environmental Science for Agriculture and Forestry Course,
Dept of Environmental Science and Technology</t>
  </si>
  <si>
    <t>Architecture and Civil Engineering Course, Dept of Environmental Science and Technology</t>
  </si>
  <si>
    <t>Earth Science Course,
Dept of Environmental Science and Technology</t>
  </si>
  <si>
    <t>3404A</t>
  </si>
  <si>
    <t>Graduate School of Medical and Dental Sciences</t>
  </si>
  <si>
    <t>Molecular and Cellular Medicine</t>
  </si>
  <si>
    <t>https://www.med.niigata-u.ac.jp/eng/contents/collaboration/index.html</t>
  </si>
  <si>
    <t>3404B</t>
  </si>
  <si>
    <t>3404C</t>
  </si>
  <si>
    <t>3404D</t>
  </si>
  <si>
    <t>Biological Functions and Medical Control</t>
  </si>
  <si>
    <t>3404E</t>
  </si>
  <si>
    <t>3404F</t>
  </si>
  <si>
    <t>3404G</t>
  </si>
  <si>
    <t>3404H</t>
  </si>
  <si>
    <t>3404I</t>
  </si>
  <si>
    <t>3404J</t>
  </si>
  <si>
    <t>3404K</t>
  </si>
  <si>
    <t>Community Disease Control</t>
  </si>
  <si>
    <t>3404L</t>
  </si>
  <si>
    <t>3405A</t>
  </si>
  <si>
    <t>Graduate School of Modern Society and Culture</t>
  </si>
  <si>
    <t>Master's Program of Society of Law and Politics/
the Course of International Society</t>
  </si>
  <si>
    <t>5201A</t>
  </si>
  <si>
    <t>Kobe Institute of Computing, Graduate School of Information Technology</t>
  </si>
  <si>
    <t>Department of Information Systems</t>
  </si>
  <si>
    <t>https://www.kic.ac.jp/eng/faculty.html</t>
  </si>
  <si>
    <t>4901A</t>
  </si>
  <si>
    <t>Kobe University</t>
  </si>
  <si>
    <t>4902A</t>
  </si>
  <si>
    <t xml:space="preserve">National Graduate Institute for Policy Studies </t>
  </si>
  <si>
    <t>Graduate School of Policy Studies</t>
  </si>
  <si>
    <t>https://www.grips.ac.jp/en/research/directory-2/faculty_atoz/</t>
  </si>
  <si>
    <t>3201B</t>
  </si>
  <si>
    <t>3201C</t>
  </si>
  <si>
    <t>3201D</t>
  </si>
  <si>
    <t>3201E</t>
  </si>
  <si>
    <t>3201F</t>
  </si>
  <si>
    <t>3201G</t>
  </si>
  <si>
    <t>8501A</t>
  </si>
  <si>
    <t xml:space="preserve">St. Luke's International University </t>
  </si>
  <si>
    <t>Graduate School of Public Health</t>
  </si>
  <si>
    <t>Public Health</t>
  </si>
  <si>
    <t>Graduate school of Nursing Science</t>
  </si>
  <si>
    <t>http://university.luke.ac.jp/english/faculty_and_research/index.html#archiveSerch</t>
  </si>
  <si>
    <t>8502B</t>
  </si>
  <si>
    <t>Doctor Course</t>
  </si>
  <si>
    <t>4601A</t>
  </si>
  <si>
    <t>Shizuoka University</t>
  </si>
  <si>
    <t>Graduated School of Integrated Science and Technology Department of Science</t>
  </si>
  <si>
    <t>7901A</t>
  </si>
  <si>
    <t>Ishikawa Prefectural University</t>
  </si>
  <si>
    <t>Graduate school of Bioresources and Environmental Science</t>
  </si>
  <si>
    <t>https://www.ishikawa-pu.ac.jp/graduate/course/master/master2/#</t>
  </si>
  <si>
    <t>https://www.ishikawa-pu.ac.jp/graduate/course/doctor/doctor1/</t>
  </si>
  <si>
    <t>7901B</t>
  </si>
  <si>
    <t>Graduate school of Bioresource and Environmental Science</t>
  </si>
  <si>
    <t>Division of Environmental Science</t>
  </si>
  <si>
    <t>https://www.researchgate.net/profile/Yoichi_Fujihara</t>
  </si>
  <si>
    <t>7901C</t>
  </si>
  <si>
    <t>7901D</t>
  </si>
  <si>
    <t>7801A</t>
  </si>
  <si>
    <t>Chiba University</t>
  </si>
  <si>
    <t>Graduate School of Horticulture</t>
  </si>
  <si>
    <t>https://www.h.chiba-u.jp/english/admission/index.html</t>
  </si>
  <si>
    <t>2301A</t>
  </si>
  <si>
    <t>WASEDA University</t>
  </si>
  <si>
    <t>Research Guidance list 
(Update in every October)
https://waseda.app.box.com/s/2lxd4sxtvk11bdp4f2yhlvyk3912ppow</t>
  </si>
  <si>
    <t>2302A</t>
  </si>
  <si>
    <t>Graduate School of Commerce</t>
  </si>
  <si>
    <t>Commerce</t>
  </si>
  <si>
    <t>https://www.waseda.jp/fcom/gsc/en/applicants/research</t>
  </si>
  <si>
    <t>2303A</t>
  </si>
  <si>
    <t>Graduate School of Business and Finance</t>
  </si>
  <si>
    <t>International MBA</t>
  </si>
  <si>
    <t>2303B</t>
  </si>
  <si>
    <t>MSc in Finance</t>
  </si>
  <si>
    <t>Graduate school of Social Sciences</t>
  </si>
  <si>
    <t>Major in Global Society
Major in Policy Science</t>
  </si>
  <si>
    <t>https://www.waseda.jp/fsss/gsss/en/applicants/research-areas/</t>
  </si>
  <si>
    <t>2305A</t>
  </si>
  <si>
    <t>Graduate School of Information, Production and Systems</t>
  </si>
  <si>
    <t>Major in Information, Production and Systems Engineering</t>
  </si>
  <si>
    <t>https://www.waseda.jp/fsci/gips/en/about/faculty/</t>
  </si>
  <si>
    <t>2306A</t>
  </si>
  <si>
    <t>Graduate School of Asia-Pacific Studies</t>
  </si>
  <si>
    <t>https://www.waseda.jp/fire/gsaps/en/admissions/project</t>
  </si>
  <si>
    <t>2307A</t>
  </si>
  <si>
    <t>Graduate School of Political Science</t>
  </si>
  <si>
    <t>Political Science Major / Political Science Course</t>
  </si>
  <si>
    <t>https://www.waseda.jp/fpse/gsps/en/about/faculty/</t>
  </si>
  <si>
    <t>2308A</t>
  </si>
  <si>
    <t>Department of Computer Science and Communications Engineering</t>
  </si>
  <si>
    <t>0901A</t>
  </si>
  <si>
    <t>Ashikaga University</t>
  </si>
  <si>
    <t>Master of  Engineering</t>
  </si>
  <si>
    <t>https://www.ashitech.ac.jp/ehome/dept/graduateSchool.html</t>
  </si>
  <si>
    <t>https://www.ashitech.ac.jp/jouhou/r04/isme_en.pdf　（ Information Science and Manufacturing Engineering）　https://www.ashitech.ac.jp/jouhou/r04/cee_en.pdf　（ Construction and Environmental Engineering）</t>
  </si>
  <si>
    <t>0201A</t>
  </si>
  <si>
    <t>Graduate School of Animal and Veterinary Sciences and Agriculture</t>
  </si>
  <si>
    <t>Animal Science and Agriculture</t>
  </si>
  <si>
    <t>https://www.obihiro.ac.jp/en/inbound</t>
  </si>
  <si>
    <t>0201B</t>
  </si>
  <si>
    <t>Veterinary Science</t>
  </si>
  <si>
    <t>8201A</t>
  </si>
  <si>
    <t>Osaka University</t>
  </si>
  <si>
    <t>https://www.es.osaka-u.ac.jp/en/faculty-research/academic-staff/index.html</t>
  </si>
  <si>
    <t>Graduate School of Science</t>
  </si>
  <si>
    <t>8901A</t>
  </si>
  <si>
    <t>Oita University</t>
  </si>
  <si>
    <t>3601A</t>
  </si>
  <si>
    <t>Nagaoka University of Technology</t>
  </si>
  <si>
    <t>https://www.nagaokaut.ac.jp/j/nyuushi/gb/e/</t>
  </si>
  <si>
    <t>6102A</t>
  </si>
  <si>
    <t>Tottori University</t>
  </si>
  <si>
    <t>Department of Engineering</t>
  </si>
  <si>
    <t>https://eng.tottori-u.ac.jp/introduction/teachers</t>
  </si>
  <si>
    <t>Graduate School of Sustainability Science（Department of Agricultural Science)</t>
  </si>
  <si>
    <t>General</t>
  </si>
  <si>
    <t>Special program in bioresource utilization science
of fungus and mushroom/ Master of Agriculture</t>
  </si>
  <si>
    <t>Special Program in English</t>
  </si>
  <si>
    <t>別紙⑤参照</t>
  </si>
  <si>
    <t>6104A</t>
  </si>
  <si>
    <t>https://eng.tottori-u.ac.jp/english/graduate
Please see
"For Supervisors and their research topics, please see[Faculty]"</t>
  </si>
  <si>
    <t>6103A</t>
  </si>
  <si>
    <t>6103B</t>
  </si>
  <si>
    <t>6103C</t>
  </si>
  <si>
    <t>6101A</t>
  </si>
  <si>
    <t>Joint Graduate School of Veterinary Sciences</t>
  </si>
  <si>
    <t xml:space="preserve">Joint Major of Veterinary Sciences
</t>
  </si>
  <si>
    <t>8601A</t>
  </si>
  <si>
    <t>Teikyo University</t>
  </si>
  <si>
    <t>Division of Integrated Science and Engineering</t>
  </si>
  <si>
    <t>9001A</t>
  </si>
  <si>
    <t>The University of Electro-Communications</t>
  </si>
  <si>
    <t>Graduate School of Informatics and Engineering</t>
  </si>
  <si>
    <t>Joint Doctoral Program for Sustainability Research</t>
  </si>
  <si>
    <t>6001A</t>
  </si>
  <si>
    <t>Shimane University</t>
  </si>
  <si>
    <t>Major in Science of Environmental Systems</t>
  </si>
  <si>
    <t>https://www.natural.shimane-u.ac.jp/about/kyoin_eng.html</t>
  </si>
  <si>
    <t>https://www.natural.shimane-u.ac.jp/doctor/about/kyoinn_eng.html</t>
  </si>
  <si>
    <t>6001B</t>
  </si>
  <si>
    <t>Major in Agricultural and Life Sciences</t>
  </si>
  <si>
    <t>8801A</t>
  </si>
  <si>
    <t>University of East Asia</t>
  </si>
  <si>
    <t>Graduate school of University of East Asia</t>
  </si>
  <si>
    <t>Life Science and Medical Engineering</t>
  </si>
  <si>
    <t>8801B</t>
  </si>
  <si>
    <t xml:space="preserve">Advanced Studies in Arts and design	</t>
  </si>
  <si>
    <t>1301A</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</si>
  <si>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</si>
  <si>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</si>
  <si>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https://www.u-tokai.ac.jp/facultyguide/tag/course/crs-science-and-technology/en/
https://www.u-tokai.ac.jp/gd-science-and-technology/crs-science-and-technology/casestudy/</t>
  </si>
  <si>
    <t>1302A</t>
  </si>
  <si>
    <t>Course of Electrical and Electronic Engineering</t>
  </si>
  <si>
    <t>https://www.u-tokai.ac.jp/facultyguide/tag/course/crs-electrical-and-electronic-engineering/en/</t>
  </si>
  <si>
    <t>1302B</t>
  </si>
  <si>
    <t>https://www.u-tokai.ac.jp/facultyguide/tag/course/crs-applied-science/en/</t>
  </si>
  <si>
    <t>1302C</t>
  </si>
  <si>
    <t>https://www.u-tokai.ac.jp/facultyguide/tag/course/crs-architecture-and-civil-engineering/en/</t>
  </si>
  <si>
    <t>1302D</t>
  </si>
  <si>
    <t>Course of Mechanical Engineering</t>
  </si>
  <si>
    <t>https://www.u-tokai.ac.jp/facultyguide/tag/course/crs-mechanical-engineering/en/</t>
  </si>
  <si>
    <t>2001A</t>
  </si>
  <si>
    <t>Tokyo Medical and Dental University</t>
  </si>
  <si>
    <t>2201A</t>
  </si>
  <si>
    <t>Tokyo University of Marine Science and Technology</t>
  </si>
  <si>
    <t>Graduate school of Marine Science and Technology</t>
  </si>
  <si>
    <t>2101A</t>
  </si>
  <si>
    <t>Tokyo University of Foreign Studies</t>
  </si>
  <si>
    <t>Graduate School of Global Studies</t>
  </si>
  <si>
    <t>http://www.tufs.ac.jp/english/research/researcher/people/index.html?department=doctoralsr</t>
  </si>
  <si>
    <t>1901A</t>
  </si>
  <si>
    <t>Tokyo Institute of Technology</t>
  </si>
  <si>
    <t>School of Engineering</t>
  </si>
  <si>
    <t>Department of Systems and Control Engineering</t>
  </si>
  <si>
    <t>1901B</t>
  </si>
  <si>
    <t>Department of Electrical and Electronic Engineering</t>
  </si>
  <si>
    <t>1901C</t>
  </si>
  <si>
    <t>1902A</t>
  </si>
  <si>
    <t>School of Materials and Chemical Technology</t>
  </si>
  <si>
    <t>1903A</t>
  </si>
  <si>
    <t>School of Life Science and Technology</t>
  </si>
  <si>
    <t>1904A</t>
  </si>
  <si>
    <t>1904B</t>
  </si>
  <si>
    <t>School of Environment and Society</t>
  </si>
  <si>
    <t>Department of Civil and Environmental Engineering</t>
  </si>
  <si>
    <t>1904C</t>
  </si>
  <si>
    <t>Department of Transdisciplinary Science and Engineering</t>
  </si>
  <si>
    <t>9701A</t>
  </si>
  <si>
    <t>Tokyo International University</t>
  </si>
  <si>
    <t>Economics Major</t>
  </si>
  <si>
    <t xml:space="preserve">https://www.tiu.ac.jp/etrack/info/docs/graduate_e_faculty.pdf
</t>
  </si>
  <si>
    <t>9702A</t>
  </si>
  <si>
    <t>Graduate School of Business and Commerce</t>
  </si>
  <si>
    <t>Digital Business and Innovation Major (English Track Program)</t>
  </si>
  <si>
    <t>9703A</t>
  </si>
  <si>
    <t>International Relations Major (English Track Program)</t>
  </si>
  <si>
    <t>https://www.tiu.ac.jp/etrack/faculty/ir.html</t>
  </si>
  <si>
    <t>1601A</t>
  </si>
  <si>
    <t>The University of Tokyo</t>
  </si>
  <si>
    <t>Graduatate School of Public Policy</t>
  </si>
  <si>
    <t>-</t>
  </si>
  <si>
    <t>1602A</t>
  </si>
  <si>
    <t>1604A</t>
  </si>
  <si>
    <t>Graduate School of Agricultural and Life Sciences</t>
  </si>
  <si>
    <t>International Program in Agricultural Development Studies (IPADS)</t>
  </si>
  <si>
    <t>1604B</t>
  </si>
  <si>
    <t>Department of Global Agricultural Sciences</t>
  </si>
  <si>
    <t>1604G</t>
  </si>
  <si>
    <t>Department of Agricultural and Resource Economics</t>
  </si>
  <si>
    <t>1401A</t>
  </si>
  <si>
    <t>Tokyo City University</t>
  </si>
  <si>
    <t xml:space="preserve">Graduate School of Integrative Science and Engineering </t>
  </si>
  <si>
    <t>1402A</t>
  </si>
  <si>
    <t xml:space="preserve"> Graduate School of Environmental and Information Studies           </t>
  </si>
  <si>
    <t>2501A</t>
  </si>
  <si>
    <t>Tokyo University of Agriculture</t>
  </si>
  <si>
    <t>2502A</t>
  </si>
  <si>
    <t>Graduate School of Applied Bioscience</t>
  </si>
  <si>
    <t>2503A</t>
  </si>
  <si>
    <t>Graduate School of Life Sciences</t>
  </si>
  <si>
    <t>2504A</t>
  </si>
  <si>
    <t>Graduate School of Agro-Environmental Science</t>
  </si>
  <si>
    <t>2505A</t>
  </si>
  <si>
    <t>Graduate School of International Food and Agricultural Studies</t>
  </si>
  <si>
    <t>2506A</t>
  </si>
  <si>
    <t>Graduate School of Bioindustry</t>
  </si>
  <si>
    <t>1801A</t>
  </si>
  <si>
    <t>Tokyo University of Agriculture and Technology</t>
  </si>
  <si>
    <t>Department of Agriculture 
International Innovative Agricultural Science Cource
International Innovative Agricultural Science Program
(Special Program)</t>
  </si>
  <si>
    <t>http://web.tuat.ac.jp/~ieas/en/faculty_members.html</t>
  </si>
  <si>
    <t>1802A</t>
  </si>
  <si>
    <t>Department of Biological Production Science</t>
  </si>
  <si>
    <t>https://www.tuat.ac.jp/uni-grad/en/boshu/index.html</t>
  </si>
  <si>
    <t>Department of Applied Life Science</t>
  </si>
  <si>
    <t>1802C</t>
  </si>
  <si>
    <t>Department of Symbiotic Science of Environment and Natural Resources</t>
  </si>
  <si>
    <t>1802D</t>
  </si>
  <si>
    <t>Department of Agricultural and Environmental Engineering</t>
  </si>
  <si>
    <t>1802E</t>
  </si>
  <si>
    <t>Department of Science on Agricultural Economy and Symbiotic Society</t>
  </si>
  <si>
    <t>1803A</t>
  </si>
  <si>
    <t>Department of Biotechnology and Life Science</t>
  </si>
  <si>
    <t>To be included in the application guidelines</t>
  </si>
  <si>
    <t>1803B</t>
  </si>
  <si>
    <t>Department of Biomedical Engineering</t>
  </si>
  <si>
    <t>Department of Applied Chemistry</t>
  </si>
  <si>
    <t>1803D</t>
  </si>
  <si>
    <t>Department of Applied Physics and Chemical Engineering</t>
  </si>
  <si>
    <t>1803E</t>
  </si>
  <si>
    <t>Department of Mechanical Systems Engineering</t>
  </si>
  <si>
    <t>1803F</t>
  </si>
  <si>
    <t>Department of Electrical Engineering and Computer Science</t>
  </si>
  <si>
    <t>1803G</t>
  </si>
  <si>
    <t>https://www.wt-jdpsr.jp/faculty/</t>
  </si>
  <si>
    <t>1804A</t>
  </si>
  <si>
    <t xml:space="preserve">Graduate School of Bio-Applications and Systems Engineering </t>
  </si>
  <si>
    <t>Department of Bio-Functions and Systems Science</t>
  </si>
  <si>
    <t>1802B</t>
  </si>
  <si>
    <t>0301A</t>
  </si>
  <si>
    <t>Tohoku University</t>
  </si>
  <si>
    <t>Graduate school of Science</t>
  </si>
  <si>
    <t>Department of Geophysics</t>
  </si>
  <si>
    <t>0302A</t>
  </si>
  <si>
    <t>Graduate school of Dentistry</t>
  </si>
  <si>
    <t>Dentistry Program / Fundarmental Dentistry Course</t>
  </si>
  <si>
    <t>0302B</t>
  </si>
  <si>
    <t>Dentistry Program / Oral Health Science Course</t>
  </si>
  <si>
    <t>0302C</t>
  </si>
  <si>
    <t>Dentistry Program / Medical Engineering Course</t>
  </si>
  <si>
    <t>0302D</t>
  </si>
  <si>
    <t>Dentistry Program / Food and Eating Science [Shokugaku] Course</t>
  </si>
  <si>
    <t>0303A</t>
  </si>
  <si>
    <t>0304A</t>
  </si>
  <si>
    <t>Grauate School of Agricultural Science</t>
  </si>
  <si>
    <t>0304B</t>
  </si>
  <si>
    <t>0304C</t>
  </si>
  <si>
    <t>0305A</t>
  </si>
  <si>
    <t>Graduate School of International Cultural Studies</t>
  </si>
  <si>
    <t>Global Governance and Sustainable Development(G2SD)</t>
  </si>
  <si>
    <t>https://www.intcul.tohoku.ac.jp/g2sd/faculty/</t>
  </si>
  <si>
    <t>Toyo University</t>
  </si>
  <si>
    <t>Graduate school of Global and Reginal Studies</t>
  </si>
  <si>
    <t>2801B</t>
  </si>
  <si>
    <t>Course of Regional Development Studies</t>
  </si>
  <si>
    <t>https://www.toyo.ac.jp/en/academics/gs/ggrs/mrds/mrds-professor/</t>
  </si>
  <si>
    <t>5501A</t>
  </si>
  <si>
    <t>Doshisha University</t>
  </si>
  <si>
    <t>Graduate School of Business</t>
  </si>
  <si>
    <t>Global Business and Management Studies</t>
  </si>
  <si>
    <t>ー</t>
  </si>
  <si>
    <t>5502A</t>
  </si>
  <si>
    <t>・American Studies Cluster
・Contemporary Asian Studies Cluster
・Global Society Studies Cluster</t>
  </si>
  <si>
    <t>https://global-studies.doshisha.ac.jp/en/faculty_members/search_by_degree.html</t>
  </si>
  <si>
    <t>Tokushima University</t>
  </si>
  <si>
    <t>http://pub2.db.tokushima-u.ac.jp/ERD/organization/149768/index-en.html</t>
  </si>
  <si>
    <t>Nara Institute of Science and Technology</t>
  </si>
  <si>
    <t>4001A</t>
  </si>
  <si>
    <t>University of Fukui</t>
  </si>
  <si>
    <t>Global Engineering Program for International Students (GEPIS)</t>
  </si>
  <si>
    <t>https://r-info.ad.u-fukui.ac.jp/scripts/websearch/index.htm?lang=en</t>
  </si>
  <si>
    <t>4001B</t>
  </si>
  <si>
    <t>Global Engineering Program for Research and Development (GEP for R &amp; D)</t>
  </si>
  <si>
    <t>2701A</t>
  </si>
  <si>
    <t>Hosei University</t>
  </si>
  <si>
    <t>Computer and Information Sciences</t>
  </si>
  <si>
    <t>IIST(Institute of Integrated Science and Technology)</t>
  </si>
  <si>
    <t>2702A</t>
  </si>
  <si>
    <t>Science and Engineering</t>
  </si>
  <si>
    <t>4701A</t>
  </si>
  <si>
    <t>Toyohashi University of Technology</t>
  </si>
  <si>
    <t>Department of Mechanical Engineering</t>
  </si>
  <si>
    <t>https://www.tut.ac.jp/english/schools/faculty/me/index.html</t>
  </si>
  <si>
    <t>4701B</t>
  </si>
  <si>
    <t>https://www.tut.ac.jp/english/schools/faculty/ee/index.html</t>
  </si>
  <si>
    <t>4701C</t>
  </si>
  <si>
    <t>Department of Computer Science and Engineering</t>
  </si>
  <si>
    <t>https://www.tut.ac.jp/english/schools/faculty/cs/index.html</t>
  </si>
  <si>
    <t>4701D</t>
  </si>
  <si>
    <t>Department of Applied Chemistry and Life Science</t>
  </si>
  <si>
    <t>https://www.tut.ac.jp/english/schools/faculty/chem/index.html</t>
  </si>
  <si>
    <t>4701E</t>
  </si>
  <si>
    <t>Department of Architecture and Civil Engineering</t>
  </si>
  <si>
    <t>https://www.tut.ac.jp/english/schools/faculty/ace/index.html</t>
  </si>
  <si>
    <t>0102A</t>
  </si>
  <si>
    <t>Hokkaido University</t>
  </si>
  <si>
    <t>Graduate School of Environmental Science</t>
  </si>
  <si>
    <t>Division of Environmental Science Development</t>
  </si>
  <si>
    <t>0104A</t>
  </si>
  <si>
    <t>https://www.eng.hokudai.ac.jp/english/division/graduate.php#c111</t>
  </si>
  <si>
    <t>0104B</t>
  </si>
  <si>
    <t>English Engineering Education program(e3)
【Division of Materials Science and Engineering】</t>
  </si>
  <si>
    <t>https://www.eng.hokudai.ac.jp/english/division/graduate.php#c115</t>
  </si>
  <si>
    <t>0104C</t>
  </si>
  <si>
    <t>English Engineering Education program(e3)
【Division of Mechanical and Space Engineering】</t>
  </si>
  <si>
    <t>https://www.eng.hokudai.ac.jp/english/division/graduate.php#c121</t>
  </si>
  <si>
    <t>0104D</t>
  </si>
  <si>
    <t>English Engineering Education program(e3)
【Division of Human Mechanical Systems and Design】</t>
  </si>
  <si>
    <t>https://www.eng.hokudai.ac.jp/english/division/graduate.php#c122</t>
  </si>
  <si>
    <t>0104E</t>
  </si>
  <si>
    <t>English Engineering Education program(e3)
【Division of Energy and Environmental Systems】</t>
  </si>
  <si>
    <t>https://www.eng.hokudai.ac.jp/english/division/graduate.php#c123</t>
  </si>
  <si>
    <t>0104F</t>
  </si>
  <si>
    <t>English Engineering Education program(e3)
【Division of Quantum Science and Engineering】</t>
  </si>
  <si>
    <t>https://www.eng.hokudai.ac.jp/english/division/graduate.php#c124</t>
  </si>
  <si>
    <t>0104G</t>
  </si>
  <si>
    <t>English Engineering Education program(e3)
【Division of Field Engineering for the Environment】</t>
  </si>
  <si>
    <t>https://www.eng.hokudai.ac.jp/english/division/graduate.php#c131</t>
  </si>
  <si>
    <t>0104H</t>
  </si>
  <si>
    <t>English Engineering Education program(e3)
【Division of Engineering and Policy for Sustainable Environment】</t>
  </si>
  <si>
    <t>https://www.eng.hokudai.ac.jp/english/division/graduate.php#c132</t>
  </si>
  <si>
    <t>0104I</t>
  </si>
  <si>
    <t>English Engineering Education program(e3)
【Division of Architectural and Structural Design】</t>
  </si>
  <si>
    <t>https://www.eng.hokudai.ac.jp/english/division/graduate.php#c133</t>
  </si>
  <si>
    <t>0104J</t>
  </si>
  <si>
    <t>English Engineering Education program(e3)
【Division of Human Environmental Systems 】</t>
  </si>
  <si>
    <t>https://www.eng.hokudai.ac.jp/english/division/graduate.php#c134</t>
  </si>
  <si>
    <t>0104K</t>
  </si>
  <si>
    <t>English Engineering Education program(e3)
【Division of Environmental Engineering】</t>
  </si>
  <si>
    <t>https://www.eng.hokudai.ac.jp/english/division/graduate.php#c135</t>
  </si>
  <si>
    <t>0104L</t>
  </si>
  <si>
    <t>English Engineering Education program(e3)
【Division of Sustainable Resources Engineering】</t>
  </si>
  <si>
    <t>https://www.eng.hokudai.ac.jp/english/division/graduate.php#c136</t>
  </si>
  <si>
    <t>0104M</t>
  </si>
  <si>
    <t>English Engineering Education program(e3)
【Cooperative Program for Resources Engineering】</t>
  </si>
  <si>
    <t>https://www.eng.hokudai.ac.jp/english/division/graduate.php#c137</t>
  </si>
  <si>
    <t>0103A</t>
  </si>
  <si>
    <t>Graduate school of Economics and Business</t>
  </si>
  <si>
    <t>Devision of Modern Economics and Business Administration
Master's Program
Doctoral Course
Specialized Course
-Economic Policy Course
-Business Management Course</t>
  </si>
  <si>
    <t>0109A</t>
  </si>
  <si>
    <t>Graduate school of Life Science</t>
  </si>
  <si>
    <t>Transdisplinary  Life Science Course ,Biosystems Science Course, Division of Soft Matter</t>
  </si>
  <si>
    <t>0109B</t>
  </si>
  <si>
    <t>Biosystems Science Course</t>
  </si>
  <si>
    <t>0110A</t>
  </si>
  <si>
    <t>0106A</t>
  </si>
  <si>
    <t>Graduate school of Veterinary Medicine</t>
  </si>
  <si>
    <t>https://www.vetmed.hokudai.ac.jp/en/veterinarymedicine/detail/</t>
  </si>
  <si>
    <t>0105A</t>
  </si>
  <si>
    <t>Infectious Diseases</t>
  </si>
  <si>
    <t>https://www.infectdis.hokudai.ac.jp/en/detail/</t>
  </si>
  <si>
    <t>0107A</t>
  </si>
  <si>
    <t>Graduate School of Fisheries Sciences</t>
  </si>
  <si>
    <t>Marine Bioresource and Environmental Science</t>
  </si>
  <si>
    <t>https://www2.fish.hokudai.ac.jp/language-english/application-guidelines/</t>
  </si>
  <si>
    <t>0107B</t>
  </si>
  <si>
    <t>Marine Life Science</t>
  </si>
  <si>
    <t>0108A</t>
  </si>
  <si>
    <t>The Global Education Program for AgriScience for Frontiers</t>
  </si>
  <si>
    <t>0101A</t>
  </si>
  <si>
    <t>Graduate School of Global Food Resources [Special entrance exam only for international students]</t>
  </si>
  <si>
    <t>https://www.gfr.hokudai.ac.jp/prospective-students/faculty-staff/</t>
  </si>
  <si>
    <t>7401A</t>
  </si>
  <si>
    <t>The University of Kitakyushu</t>
  </si>
  <si>
    <t>Graduate school of Environmental Engineering</t>
  </si>
  <si>
    <t>7401B</t>
  </si>
  <si>
    <t>7401C</t>
  </si>
  <si>
    <t>9201A</t>
  </si>
  <si>
    <t>Kitami Institute of Technology</t>
  </si>
  <si>
    <t>8101A</t>
  </si>
  <si>
    <t>Kitasato University</t>
  </si>
  <si>
    <t>Graduate School of Medical Sciences</t>
  </si>
  <si>
    <t>4201A</t>
  </si>
  <si>
    <t>Nagoya Institute of Technology</t>
  </si>
  <si>
    <t>4201B</t>
  </si>
  <si>
    <t>4201C</t>
  </si>
  <si>
    <t>4201D</t>
  </si>
  <si>
    <t>4201E</t>
  </si>
  <si>
    <t>4301A</t>
  </si>
  <si>
    <t>Nagoya  University  of Commerce and Business</t>
  </si>
  <si>
    <t>Graduate School of Management</t>
  </si>
  <si>
    <t>Global Leader Program</t>
  </si>
  <si>
    <t>4301B</t>
  </si>
  <si>
    <t>Graduate school of Governance Studies</t>
  </si>
  <si>
    <t>https://www.meiji.ac.jp/cip/english/graduate/governance/faculty.html</t>
  </si>
  <si>
    <t>6601A</t>
  </si>
  <si>
    <t>Naruto University of Education</t>
  </si>
  <si>
    <t>Graduate School of Educaiton</t>
  </si>
  <si>
    <t>Global Education</t>
  </si>
  <si>
    <t>http://www.naruto-u.ac.jp/schools/global/staff/index_en.html</t>
  </si>
  <si>
    <t>6601B</t>
  </si>
  <si>
    <t>6601C</t>
  </si>
  <si>
    <t>Rakuno Gakuen University</t>
  </si>
  <si>
    <t>Graduate School of Veterinary Medicine</t>
  </si>
  <si>
    <t>Master's Course Veterinary Science</t>
  </si>
  <si>
    <t>9301B</t>
  </si>
  <si>
    <t>Doctoral Course of Veterinary Medicine</t>
  </si>
  <si>
    <t>9301D</t>
  </si>
  <si>
    <t>2901A</t>
  </si>
  <si>
    <t xml:space="preserve">RIKKYO </t>
  </si>
  <si>
    <t xml:space="preserve">Graduate School of Business </t>
  </si>
  <si>
    <t>MIB（Master in International Business ）</t>
  </si>
  <si>
    <t>2901B</t>
  </si>
  <si>
    <t>Master of Public Management and Administration　Course</t>
  </si>
  <si>
    <t>2902A</t>
  </si>
  <si>
    <t>Graduate School of Social Design Studies</t>
  </si>
  <si>
    <t>Master of Social Development and Administration Course</t>
  </si>
  <si>
    <t>7501A</t>
  </si>
  <si>
    <t>Graduate school of Management</t>
  </si>
  <si>
    <t xml:space="preserve">Major of Management / Specialization in Japanese Management </t>
  </si>
  <si>
    <t>7501B</t>
  </si>
  <si>
    <t>Major of Management / Specialization in Accounting and Finance</t>
  </si>
  <si>
    <t>7501C</t>
  </si>
  <si>
    <t>Major of Management / Specialization in Marketing and Management</t>
  </si>
  <si>
    <t>7501D</t>
  </si>
  <si>
    <t>Major of Management / Specialization in Entrepreneurship,Innovation and Operations Management</t>
  </si>
  <si>
    <t>7502A</t>
  </si>
  <si>
    <t>Graduate school of Asia Pacific Studies</t>
  </si>
  <si>
    <t>https://admissions.apu.ac.jp/graduate/academics/gsa_doctor/faculty/</t>
  </si>
  <si>
    <t>7502B</t>
  </si>
  <si>
    <t>7502C</t>
  </si>
  <si>
    <t>7502D</t>
  </si>
  <si>
    <t>7502E</t>
  </si>
  <si>
    <t>7502F</t>
  </si>
  <si>
    <t>Ritsumeikan University</t>
  </si>
  <si>
    <t>5102A</t>
  </si>
  <si>
    <t>Graduate School of Information Science and Engineering</t>
  </si>
  <si>
    <t>Information Science and Engineering</t>
  </si>
  <si>
    <t>http://en.ritsumei.ac.jp/gsise/professor/</t>
  </si>
  <si>
    <t>5103A</t>
  </si>
  <si>
    <t>5104A</t>
  </si>
  <si>
    <t>Graduate School of Policy Science</t>
  </si>
  <si>
    <t>University of the Ryukyus</t>
  </si>
  <si>
    <t>Graduate School of Health Sciences</t>
  </si>
  <si>
    <t>Okinawa Global Health Sciences Course</t>
  </si>
  <si>
    <t>https://www.ryudai-igakubu-hokengakka.com/en/graduate-school-top/about/#graduate-school-about_introduction</t>
  </si>
  <si>
    <t>7602A</t>
  </si>
  <si>
    <t>Graduate School of Engineering and Science</t>
  </si>
  <si>
    <t>[Master's Degree]
Engineering Course
[Doctoral Degree]
Material, Structural and Energy Engineering
Interdisciplinary Intelligent Systems Engineering</t>
  </si>
  <si>
    <t>Chemistry,Biology and Marine Science</t>
  </si>
  <si>
    <t>5601A</t>
  </si>
  <si>
    <t>Ryukoku University</t>
  </si>
  <si>
    <t>Graduate school of  economics</t>
  </si>
  <si>
    <t>Department of Economics</t>
  </si>
  <si>
    <t>https://www.econ.ryukoku.ac.jp/daigakuin/en/teacher/index.html</t>
  </si>
  <si>
    <t>6901A</t>
  </si>
  <si>
    <t>Nagasaki University</t>
  </si>
  <si>
    <t>School of Tropical Medicine and Global Health</t>
  </si>
  <si>
    <t>Tropical Medicine Course</t>
  </si>
  <si>
    <t>Faculty – Nagasaki University School of Tropical Medicine and Global Health (nagasaki-u.ac.jp)</t>
  </si>
  <si>
    <t>6901B</t>
  </si>
  <si>
    <t>Health Innovation Course</t>
  </si>
  <si>
    <t>6902A</t>
  </si>
  <si>
    <t>http://www.fmu.nagasaki-u.ac.jp/en/professors</t>
  </si>
  <si>
    <t>6903A</t>
  </si>
  <si>
    <t>Water and Environmental Science Program</t>
  </si>
  <si>
    <t>http://www.eng.nagasaki-u.ac.jp/water_2/en/teacher/teacher.html</t>
  </si>
  <si>
    <t>－</t>
  </si>
  <si>
    <t>6903B</t>
  </si>
  <si>
    <t>Computer and Information Science Program</t>
  </si>
  <si>
    <t>6903C</t>
  </si>
  <si>
    <t>Electrical Engineering and Computer Science Program</t>
  </si>
  <si>
    <t>6904A</t>
  </si>
  <si>
    <t>Graduate School of Fishreies and Environmental Science</t>
  </si>
  <si>
    <t>https://www.fe.nagasaki-u.ac.jp/suikan_e/kenkyusitu_shokai.html</t>
  </si>
  <si>
    <t>6905A</t>
  </si>
  <si>
    <t>Graduate School of Global Humanities and Social Sciences</t>
  </si>
  <si>
    <t>Department of Global Humanities and Social Sciences</t>
  </si>
  <si>
    <t>6905B</t>
  </si>
  <si>
    <t>6906A</t>
  </si>
  <si>
    <t>Interfaculty Initiative in Planetary Health</t>
  </si>
  <si>
    <t>Doctor of Public Health Program</t>
  </si>
  <si>
    <t>4801A</t>
  </si>
  <si>
    <t>Kyoto University</t>
  </si>
  <si>
    <t>East Asia Sustainable Economic Development Studies</t>
  </si>
  <si>
    <t>https://www.econ.kyoto-u.ac.jp/en/faculty-members/professor/</t>
  </si>
  <si>
    <t>4802A</t>
  </si>
  <si>
    <t>4802B</t>
  </si>
  <si>
    <t>Department of Urban Management</t>
  </si>
  <si>
    <t>4802C</t>
  </si>
  <si>
    <t>Department of Environmental Engineering</t>
  </si>
  <si>
    <t>https://www.env.t.kyoto-u.ac.jp/en/information/laboratory</t>
  </si>
  <si>
    <t>4803A</t>
  </si>
  <si>
    <t>Special Corse in Agricultural Sciences</t>
  </si>
  <si>
    <t>4804A</t>
  </si>
  <si>
    <t>Graduate School of Asian and African Area Studies</t>
  </si>
  <si>
    <t>Division of African Area Studies</t>
  </si>
  <si>
    <t>https://www.africa.asafas.kyoto-u.ac.jp/en/staff_en/</t>
  </si>
  <si>
    <t>4804B</t>
  </si>
  <si>
    <t>Division of Southeast Asian Area Studies</t>
  </si>
  <si>
    <t>4805A</t>
  </si>
  <si>
    <t>Graduate School of Informatics</t>
  </si>
  <si>
    <t>https://kdb.iimc.kyoto-u.ac.jp/profile/en.c70c2b28e4d0561d.html</t>
  </si>
  <si>
    <t>4806A</t>
  </si>
  <si>
    <t>Graduate school of Global Environmental Studies</t>
  </si>
  <si>
    <t>Environmental Management/ Global Environmental Studies</t>
  </si>
  <si>
    <t>3301A</t>
  </si>
  <si>
    <t>Saitama University</t>
  </si>
  <si>
    <t>International Graduate Program on Civil and Environmental Engineering</t>
  </si>
  <si>
    <t>https://www.civil.saitama-u.ac.jp/en/org/index.html</t>
  </si>
  <si>
    <t>2401A</t>
  </si>
  <si>
    <t>Shibaura Institute of Technology</t>
  </si>
  <si>
    <t>https://www.shibaura-it.ac.jp/en/study/graduate/guideline.html</t>
  </si>
  <si>
    <t>2401B</t>
  </si>
  <si>
    <t>4101A</t>
  </si>
  <si>
    <t>Nagoya University</t>
  </si>
  <si>
    <t>Graduate school of International Development</t>
  </si>
  <si>
    <t>4102A</t>
  </si>
  <si>
    <t>Graduate School of Engineering (Graduate School of Environmental Studies)</t>
  </si>
  <si>
    <t>Department of Civil and Environmental Engineering (Group of Sustainable Development)</t>
  </si>
  <si>
    <t>4103A</t>
  </si>
  <si>
    <t>Graduate school of Law</t>
  </si>
  <si>
    <t>LL.M.&amp; LL.D. (Comparative Law) program in Law and Political Science</t>
  </si>
  <si>
    <t>4104A</t>
  </si>
  <si>
    <t>Graduate School of Environmental Studies</t>
  </si>
  <si>
    <t>Environmental Law and Politics, Department of Social and Human Environment</t>
  </si>
  <si>
    <t>6709A</t>
  </si>
  <si>
    <t>Kyushu University</t>
  </si>
  <si>
    <t>Graduate School of Integrated Sciences for Global Society</t>
  </si>
  <si>
    <t>Comprehensive Science of Biological Environment Course</t>
  </si>
  <si>
    <t>6708A</t>
  </si>
  <si>
    <t>International Programs in Law</t>
  </si>
  <si>
    <t>http://www.law.kyushu-u.ac.jp/programsinenglish/html/faculty/faculty-members/</t>
  </si>
  <si>
    <t>6708B</t>
  </si>
  <si>
    <t>CSPA (Comparative Studies of Politics and Administration in Asia)
http://law.kyushu-u.ac.jp/cspa/</t>
  </si>
  <si>
    <t>6706A</t>
  </si>
  <si>
    <t xml:space="preserve">International Program in Public Economics </t>
  </si>
  <si>
    <t>https://www.econ.kyushu-u.ac.jp/english/pa_index/pa_index2/pa_14/</t>
  </si>
  <si>
    <t>6706B</t>
  </si>
  <si>
    <t xml:space="preserve">International Program in Financial and Business Economics </t>
  </si>
  <si>
    <t>6706C</t>
  </si>
  <si>
    <t>International Program in Management and Accounting</t>
  </si>
  <si>
    <t>6702A</t>
  </si>
  <si>
    <t>Graduate school of Design</t>
  </si>
  <si>
    <t>Department of Design, Environmental Design Course</t>
  </si>
  <si>
    <t>6702B</t>
  </si>
  <si>
    <t>6707C</t>
  </si>
  <si>
    <t>Department of Earth Resources Engineering</t>
  </si>
  <si>
    <t>6707D</t>
  </si>
  <si>
    <t>Department of Cooperative Program for Resources Engineering</t>
  </si>
  <si>
    <t>6701A</t>
  </si>
  <si>
    <t>Graduate School of  Information Science and Electrical Engineering</t>
  </si>
  <si>
    <t>Department of Information Science and Technology/ International Doctoral Program</t>
  </si>
  <si>
    <t>https://www.isee.kyushu-u.ac.jp/e/staff.html</t>
  </si>
  <si>
    <t>6701B</t>
  </si>
  <si>
    <t>Graduate School of Information Science and Electrical Engineering</t>
  </si>
  <si>
    <t>Department of Electrical and Electronic Engineering/ International Doctoral Program</t>
  </si>
  <si>
    <t>6704A</t>
  </si>
  <si>
    <t>Graduate School of Bioresource and Bioenvironmental Sciences</t>
  </si>
  <si>
    <t>International Graduate Program</t>
  </si>
  <si>
    <t>6704B</t>
  </si>
  <si>
    <t>6703A</t>
  </si>
  <si>
    <t>Interdisciplinary Graduate School of Engineering Sciences</t>
  </si>
  <si>
    <t xml:space="preserve">Intellectual Exchange and Innovation (IEI) Program </t>
  </si>
  <si>
    <t>https://www.tj.kyushu-u.ac.jp/en/exam/list.php</t>
  </si>
  <si>
    <t>8401A</t>
  </si>
  <si>
    <t>Shinshu University</t>
  </si>
  <si>
    <t>Department of Agriculture/International Graduate Program for Agricultural and Biological Science</t>
  </si>
  <si>
    <t>8401B</t>
  </si>
  <si>
    <t>8401C</t>
  </si>
  <si>
    <t>8401E</t>
  </si>
  <si>
    <t>8401F</t>
  </si>
  <si>
    <t>8401G</t>
  </si>
  <si>
    <t>8401H</t>
  </si>
  <si>
    <t>8401I</t>
  </si>
  <si>
    <t>8402A</t>
  </si>
  <si>
    <t>Graduate School of Medicine, Science and Technology</t>
  </si>
  <si>
    <t>Department of Biomedical Engineering/Biotechnology Division</t>
  </si>
  <si>
    <t>8402B</t>
  </si>
  <si>
    <t>Department of Science and Technology/Biological and Agricultural Sciences Division</t>
  </si>
  <si>
    <t>8402D</t>
  </si>
  <si>
    <t>8402E</t>
  </si>
  <si>
    <t>8402F</t>
  </si>
  <si>
    <t>Department of Science and Technology/Mountain and Environmental Sciences Division</t>
  </si>
  <si>
    <t>8402G</t>
  </si>
  <si>
    <t>Department of Science and Technology</t>
  </si>
  <si>
    <t>https://www.shinshu-u.ac.jp/faculty/textiles/english/members/</t>
  </si>
  <si>
    <t>8402H</t>
  </si>
  <si>
    <t>Department of Biomedical Engineering 3-year course</t>
  </si>
  <si>
    <t>6301A</t>
  </si>
  <si>
    <t>Kagawa University</t>
  </si>
  <si>
    <t>6301B</t>
  </si>
  <si>
    <t>6301C</t>
  </si>
  <si>
    <t>6301E</t>
  </si>
  <si>
    <t>6301H</t>
  </si>
  <si>
    <t>6304A</t>
  </si>
  <si>
    <t>6303A</t>
  </si>
  <si>
    <t>Graduate School of Science for Creative Emergence</t>
  </si>
  <si>
    <t>Division of Science for Creative Emergence</t>
  </si>
  <si>
    <t>6303C</t>
  </si>
  <si>
    <t>Akita University</t>
  </si>
  <si>
    <t>Graduate school of International Resource Sciences</t>
  </si>
  <si>
    <t>0402A</t>
  </si>
  <si>
    <t>Cooperative Major in Sustainable Engineering</t>
  </si>
  <si>
    <t>0402B</t>
  </si>
  <si>
    <t>Mathematical Science Course</t>
  </si>
  <si>
    <t>University of Miyazaki</t>
  </si>
  <si>
    <t>7202A</t>
  </si>
  <si>
    <t>7203A</t>
  </si>
  <si>
    <t>International course of agriculture</t>
  </si>
  <si>
    <t>University of Tsukuba</t>
  </si>
  <si>
    <t>0702C</t>
  </si>
  <si>
    <t>https://pepp.hass.tsukuba.ac.jp/people/</t>
  </si>
  <si>
    <t>0705A</t>
  </si>
  <si>
    <t>Mastre's / Doctoral Program in Risk and Resilience Engineering</t>
  </si>
  <si>
    <t>https://www.risk.tsukuba.ac.jp/en/staff.html</t>
  </si>
  <si>
    <t>0705B</t>
  </si>
  <si>
    <t>Mastre's / Doctoral Program in  Engineering Mechanics and Energy</t>
  </si>
  <si>
    <t>https://www.sie.tsukuba.ac.jp/fac_search2/</t>
  </si>
  <si>
    <t>Graduate School of Science and Technology
Degree Programs in Life and Earth Sciences</t>
  </si>
  <si>
    <t>https://nc-bsys.tsukuba.ac.jp/english</t>
  </si>
  <si>
    <t>0706A</t>
  </si>
  <si>
    <t>https://www.envr.tsukuba.ac.jp/~jds/people03.html</t>
  </si>
  <si>
    <t>0706B</t>
  </si>
  <si>
    <t>Mater’s Program in Agro-Bioresources Science and Technology</t>
  </si>
  <si>
    <t>https://www.bres.tsukuba.ac.jp/en/masters-program/m-faculty/</t>
  </si>
  <si>
    <t>0706D</t>
  </si>
  <si>
    <t>https://www.bres.tsukuba.ac.jp/en/ph-d-programs/agricultural-sciences-en/</t>
  </si>
  <si>
    <t>0701A</t>
  </si>
  <si>
    <t>Master's Program in Education</t>
  </si>
  <si>
    <t>0701B</t>
  </si>
  <si>
    <t>Master's Program in Sport and Olympic Studies</t>
  </si>
  <si>
    <t>0701C</t>
  </si>
  <si>
    <t>Master's and Doctoral Programs in Informatics</t>
  </si>
  <si>
    <t>https://informatics.tsukuba.ac.jp/faculty/</t>
  </si>
  <si>
    <t>0705C</t>
  </si>
  <si>
    <t>0706E</t>
  </si>
  <si>
    <t>0706G</t>
  </si>
  <si>
    <t>0701D</t>
  </si>
  <si>
    <t>0701E</t>
  </si>
  <si>
    <t>Yokohama City University</t>
  </si>
  <si>
    <t>Graduate School of Medical Life Science</t>
  </si>
  <si>
    <t>Department of Medical Life Science</t>
  </si>
  <si>
    <t>1202A</t>
  </si>
  <si>
    <t>Graduate School of Nanobioscience</t>
  </si>
  <si>
    <t>Department of Materials System Science</t>
  </si>
  <si>
    <t>1202B</t>
  </si>
  <si>
    <t>Department of Life and Environmental System Science</t>
  </si>
  <si>
    <t>1203A</t>
  </si>
  <si>
    <t>Department of International Management</t>
  </si>
  <si>
    <t>1204A</t>
  </si>
  <si>
    <t>Graduate School of Data Science</t>
  </si>
  <si>
    <t>Department of Data Science</t>
  </si>
  <si>
    <t>1205A</t>
  </si>
  <si>
    <t>Graduate School of Urban Social and Cultural Studies</t>
  </si>
  <si>
    <t>Department of Urban Social and Cultural Studies</t>
  </si>
  <si>
    <t>9401A</t>
  </si>
  <si>
    <t>Osaka Metropolitan University</t>
  </si>
  <si>
    <t>Department of Mathematics</t>
  </si>
  <si>
    <t>Webサイトもしくは理学研究科あてにメール問い合わせ</t>
  </si>
  <si>
    <t>9401B</t>
  </si>
  <si>
    <t>Department of Physics</t>
  </si>
  <si>
    <t>9401C</t>
  </si>
  <si>
    <t>Department of Chemistry</t>
  </si>
  <si>
    <t>9401D</t>
  </si>
  <si>
    <t>Department of Biology</t>
  </si>
  <si>
    <t>9401E</t>
  </si>
  <si>
    <t>Department of Geosciences</t>
  </si>
  <si>
    <t>9401F</t>
  </si>
  <si>
    <t>Department of Biological
Chemistry</t>
  </si>
  <si>
    <t>9402A</t>
  </si>
  <si>
    <t xml:space="preserve">Aerospace and Marine-System Engineering
</t>
  </si>
  <si>
    <t>9402B</t>
  </si>
  <si>
    <t xml:space="preserve">Mechanical Engineering
</t>
  </si>
  <si>
    <t>9402C</t>
  </si>
  <si>
    <t xml:space="preserve">Electrical and Erectronic Engineering
</t>
  </si>
  <si>
    <t>9402D</t>
  </si>
  <si>
    <t>Physics and Electronics</t>
  </si>
  <si>
    <t>9402E</t>
  </si>
  <si>
    <t xml:space="preserve">Science and Engineering for Material,Chemistry and Biology
</t>
  </si>
  <si>
    <t>9402F</t>
  </si>
  <si>
    <t>Urban Engineering</t>
  </si>
  <si>
    <t>9402G</t>
  </si>
  <si>
    <t>Quantum and Radiation Engineering</t>
  </si>
  <si>
    <t>7002A</t>
  </si>
  <si>
    <t>Kumamoto University</t>
  </si>
  <si>
    <t>Master course Medical science major</t>
  </si>
  <si>
    <t>7002B</t>
  </si>
  <si>
    <t>Department of Science/
Chemistry</t>
  </si>
  <si>
    <t>https://www.fast.kumamoto-u.ac.jp/gsst-en/res_act/</t>
  </si>
  <si>
    <t>Department of Science/
Earth and Environmental Sciences</t>
  </si>
  <si>
    <t>Department of Civil and Environmental Engineering and Architecture/
Civil and Environmental Engineering</t>
  </si>
  <si>
    <t>Department of Civil and Environmental Engineering and Architecture/
Urban and Regional Planning and Design</t>
  </si>
  <si>
    <t>Department of Mechanical and Mathematical Engineering/
Mechanical Engineering</t>
  </si>
  <si>
    <t>Department of Mechanical and Mathematical Engineering/
Mechanical Systems</t>
  </si>
  <si>
    <t>Department of Computer Science and Electrical Engineering/
Electrical Engineering</t>
  </si>
  <si>
    <t>Department of Computer Science and Electrical Engineering/
Electronic Engineering</t>
  </si>
  <si>
    <t>Department of Computer Science and Electrical Engineering/
Computer Science</t>
  </si>
  <si>
    <t>Department of Materials Science and Applied Chemistry/
Chemistry and Bioscience</t>
  </si>
  <si>
    <t>Department of Materials Science and Applied Chemistry/
Chemistry and Materials</t>
  </si>
  <si>
    <t>Department of Materials Science and Applied Chemistry/
Materials Science and Engineering</t>
  </si>
  <si>
    <t>Department of Advanced Industrial Science/
Environmental Conservation Engineering</t>
  </si>
  <si>
    <t>Department of Advanced Industrial Science/
Environmental Management and Planning</t>
  </si>
  <si>
    <t>Department of Advanced Industrial Science/
Advanced Mechanical Systems</t>
  </si>
  <si>
    <t>Department of Advanced Industrial Science/
Intelligent Mechanical Systems</t>
  </si>
  <si>
    <t>Department of Advanced Industrial Science/
Computer Science and Communication Engineering</t>
  </si>
  <si>
    <t>Department of Advanced Industrial Science/
Frontier Technology for Energy and Devices</t>
  </si>
  <si>
    <t>Department of Advanced Industrial Science/
Human and Environmental Informatics</t>
  </si>
  <si>
    <t>Department of Advanced Industrial Science/
Applied Chemistry and Biochemistry</t>
  </si>
  <si>
    <t>Department of Advanced Industrial Science/
Materials Science and Engineering</t>
  </si>
  <si>
    <r>
      <t xml:space="preserve">Name
</t>
    </r>
    <r>
      <rPr>
        <sz val="10"/>
        <color rgb="FFFF0000"/>
        <rFont val="Meiryo UI"/>
        <family val="3"/>
        <charset val="128"/>
      </rPr>
      <t>*As shown in passport</t>
    </r>
    <phoneticPr fontId="1"/>
  </si>
  <si>
    <t>Name by Katakana</t>
    <phoneticPr fontId="1"/>
  </si>
  <si>
    <t>Contact</t>
  </si>
  <si>
    <t>Organization</t>
  </si>
  <si>
    <r>
      <t xml:space="preserve">Proficiency in English
</t>
    </r>
    <r>
      <rPr>
        <sz val="10"/>
        <color rgb="FFFF0000"/>
        <rFont val="Meiryo UI"/>
        <family val="3"/>
        <charset val="128"/>
      </rPr>
      <t>*mandatory if requested by the desired universities</t>
    </r>
    <phoneticPr fontId="1"/>
  </si>
  <si>
    <t>Total No.
(3 digits)</t>
    <phoneticPr fontId="1"/>
  </si>
  <si>
    <t>Country Name
(Nationality)</t>
    <phoneticPr fontId="1"/>
  </si>
  <si>
    <t>Name of Program</t>
    <phoneticPr fontId="1"/>
  </si>
  <si>
    <t>Program Code</t>
    <phoneticPr fontId="1"/>
  </si>
  <si>
    <r>
      <t xml:space="preserve">Reg. No.
</t>
    </r>
    <r>
      <rPr>
        <sz val="10"/>
        <color rgb="FFFF0000"/>
        <rFont val="Meiryo UI"/>
        <family val="3"/>
        <charset val="128"/>
      </rPr>
      <t>(Country code + Program Code + 3 digits number)</t>
    </r>
    <phoneticPr fontId="1"/>
  </si>
  <si>
    <r>
      <t xml:space="preserve">FAMILY NAME
</t>
    </r>
    <r>
      <rPr>
        <sz val="10"/>
        <color rgb="FFFF0000"/>
        <rFont val="Meiryo UI"/>
        <family val="3"/>
        <charset val="128"/>
      </rPr>
      <t>*ALL CAPITAL letters</t>
    </r>
    <phoneticPr fontId="1"/>
  </si>
  <si>
    <r>
      <t xml:space="preserve">First name
</t>
    </r>
    <r>
      <rPr>
        <sz val="10"/>
        <color rgb="FFFF0000"/>
        <rFont val="Meiryo UI"/>
        <family val="3"/>
        <charset val="128"/>
      </rPr>
      <t>*Capital letter + lower case letters</t>
    </r>
    <phoneticPr fontId="1"/>
  </si>
  <si>
    <r>
      <t xml:space="preserve">Middle Name 
(if any)
</t>
    </r>
    <r>
      <rPr>
        <sz val="10"/>
        <color rgb="FFFF0000"/>
        <rFont val="Meiryo UI"/>
        <family val="3"/>
        <charset val="128"/>
      </rPr>
      <t>*Capital letter + lower case letters</t>
    </r>
    <phoneticPr fontId="1"/>
  </si>
  <si>
    <t>Full Name
(Family-First-Middle)</t>
    <phoneticPr fontId="1"/>
  </si>
  <si>
    <t>Family Name
(Katakana)</t>
    <phoneticPr fontId="1"/>
  </si>
  <si>
    <t>First Name
(Katakana)</t>
    <phoneticPr fontId="1"/>
  </si>
  <si>
    <t>Middle Name 
(if any)
(Katakana)</t>
    <phoneticPr fontId="1"/>
  </si>
  <si>
    <t>Gender
(M/F)</t>
    <phoneticPr fontId="1"/>
  </si>
  <si>
    <t>Date of Birth
(yyyy/mm/dd)</t>
    <phoneticPr fontId="1"/>
  </si>
  <si>
    <t>Age
(as of April 1, 2023)</t>
    <phoneticPr fontId="1"/>
  </si>
  <si>
    <t>Tel. No.</t>
    <phoneticPr fontId="1"/>
  </si>
  <si>
    <t>Type of Organization 1</t>
    <phoneticPr fontId="1"/>
  </si>
  <si>
    <t>Type of Organization 2</t>
    <phoneticPr fontId="1"/>
  </si>
  <si>
    <t>if others, specify</t>
    <phoneticPr fontId="1"/>
  </si>
  <si>
    <t>Research Topic</t>
    <phoneticPr fontId="1"/>
  </si>
  <si>
    <t>Order of priority by JICA Overseas Offices
(Please prioritize candidates of each country)</t>
    <phoneticPr fontId="1"/>
  </si>
  <si>
    <t>Remarks or comments for university matching. This comment will be visible to the University.
(If any)</t>
    <phoneticPr fontId="1"/>
  </si>
  <si>
    <t>Name of Certificate</t>
    <phoneticPr fontId="1"/>
  </si>
  <si>
    <t>Score</t>
    <phoneticPr fontId="1"/>
  </si>
  <si>
    <t>Date of Exam</t>
    <phoneticPr fontId="1"/>
  </si>
  <si>
    <t>志望順位
University Priority Number</t>
    <rPh sb="0" eb="2">
      <t>シボウ</t>
    </rPh>
    <rPh sb="2" eb="4">
      <t>ジュンイ</t>
    </rPh>
    <phoneticPr fontId="1"/>
  </si>
  <si>
    <t>Graduate School Code</t>
    <phoneticPr fontId="1"/>
  </si>
  <si>
    <t>Name of University</t>
    <phoneticPr fontId="1"/>
  </si>
  <si>
    <t>Name of Graduate School</t>
    <phoneticPr fontId="1"/>
  </si>
  <si>
    <t>Name of Course/Program</t>
    <phoneticPr fontId="1"/>
  </si>
  <si>
    <t>Master or PhD.</t>
    <phoneticPr fontId="1"/>
  </si>
  <si>
    <t>Required to select a professor or not</t>
    <phoneticPr fontId="1"/>
  </si>
  <si>
    <t>Supervisor of Choice</t>
    <phoneticPr fontId="1"/>
  </si>
  <si>
    <t>auto</t>
    <phoneticPr fontId="1"/>
  </si>
  <si>
    <t>Select</t>
    <phoneticPr fontId="1"/>
  </si>
  <si>
    <t>Input</t>
    <phoneticPr fontId="1"/>
  </si>
  <si>
    <t>select</t>
    <phoneticPr fontId="1"/>
  </si>
  <si>
    <t>input</t>
    <phoneticPr fontId="1"/>
  </si>
  <si>
    <t>001</t>
    <phoneticPr fontId="1"/>
  </si>
  <si>
    <t>south africa</t>
    <phoneticPr fontId="1"/>
  </si>
  <si>
    <t>ZA</t>
  </si>
  <si>
    <t>BR8001</t>
    <phoneticPr fontId="1"/>
  </si>
  <si>
    <t>KOKUSAI</t>
    <phoneticPr fontId="1"/>
  </si>
  <si>
    <t>Taro</t>
    <phoneticPr fontId="1"/>
  </si>
  <si>
    <t>Jica</t>
    <phoneticPr fontId="1"/>
  </si>
  <si>
    <r>
      <rPr>
        <sz val="10"/>
        <color theme="1"/>
        <rFont val="ＭＳ Ｐゴシック"/>
        <family val="3"/>
        <charset val="128"/>
      </rPr>
      <t>コクサイ</t>
    </r>
    <phoneticPr fontId="1"/>
  </si>
  <si>
    <r>
      <rPr>
        <sz val="10"/>
        <color theme="1"/>
        <rFont val="ＭＳ Ｐゴシック"/>
        <family val="3"/>
        <charset val="128"/>
      </rPr>
      <t>タロウ</t>
    </r>
    <phoneticPr fontId="1"/>
  </si>
  <si>
    <r>
      <rPr>
        <sz val="10"/>
        <color theme="1"/>
        <rFont val="ＭＳ Ｐゴシック"/>
        <family val="3"/>
        <charset val="128"/>
      </rPr>
      <t>ジャイカ</t>
    </r>
    <phoneticPr fontId="1"/>
  </si>
  <si>
    <t>M</t>
  </si>
  <si>
    <t>+81 3 1111 1111</t>
    <phoneticPr fontId="1"/>
  </si>
  <si>
    <t>kokusaitaro@XXX.jp</t>
    <phoneticPr fontId="1"/>
  </si>
  <si>
    <t>Ministry of XXXX</t>
    <phoneticPr fontId="1"/>
  </si>
  <si>
    <t>Ministry/Governmental Institution</t>
    <phoneticPr fontId="1"/>
  </si>
  <si>
    <t>xxx</t>
    <phoneticPr fontId="1"/>
  </si>
  <si>
    <t>He is ………</t>
  </si>
  <si>
    <t>XXX</t>
    <phoneticPr fontId="1"/>
  </si>
  <si>
    <t>2018/XX/XX</t>
    <phoneticPr fontId="1"/>
  </si>
  <si>
    <t>0702F</t>
    <phoneticPr fontId="1"/>
  </si>
  <si>
    <t>xxxUniversity</t>
    <phoneticPr fontId="1"/>
  </si>
  <si>
    <t>PhD.</t>
    <phoneticPr fontId="1"/>
  </si>
  <si>
    <t>Prof. Kokusai Hanako</t>
    <phoneticPr fontId="1"/>
  </si>
  <si>
    <t>This will be reflected when the data is compiled in the DB.</t>
    <phoneticPr fontId="1"/>
  </si>
  <si>
    <r>
      <t xml:space="preserve">Gender
</t>
    </r>
    <r>
      <rPr>
        <sz val="8"/>
        <rFont val="Arial"/>
        <family val="2"/>
      </rPr>
      <t>for Visa application</t>
    </r>
    <phoneticPr fontId="1"/>
  </si>
  <si>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2023, Please choose October as month and 2023 as year.</t>
    <phoneticPr fontId="1"/>
  </si>
  <si>
    <r>
      <t xml:space="preserve">Instruction
</t>
    </r>
    <r>
      <rPr>
        <sz val="10"/>
        <color theme="1"/>
        <rFont val="Arial"/>
        <family val="2"/>
      </rPr>
      <t>1. Handwritten form is NOT acceptable
2. Fill in the form in English
3. It is a MUST to fill all the YELLOW columns (Please write "N/A" if not applicable)
4. Write proper nouns in full spelling without abbreviation or any omission.
5. Veryfy the input has satisfactorily completed with using "Check List" at the bottom of the Application Form sheet.</t>
    </r>
    <phoneticPr fontId="1"/>
  </si>
  <si>
    <t>If you wish to apply for a PhD, please make sure to fill in "Supervisor of choice".</t>
    <phoneticPr fontId="1"/>
  </si>
  <si>
    <t>In case of Master's program, please fill in if your desired university requires to choose the supervisor.
Please check the list of universities for details.</t>
    <phoneticPr fontId="1"/>
  </si>
  <si>
    <t>[IMPORTANT] JICA will provide your desired university with your personal information (educational background, career, health condition, health certificate, etc.) necessary for selection. For the privacy policy of each university, check the description on the university website.</t>
    <phoneticPr fontId="1"/>
  </si>
  <si>
    <t>Annex. 1-1 Declaration of Desired Universities</t>
    <phoneticPr fontId="1"/>
  </si>
  <si>
    <t>Annex. 1-2 Declaration of Desired Universities</t>
    <phoneticPr fontId="1"/>
  </si>
  <si>
    <r>
      <t xml:space="preserve"> Are you applying to universities which application period ends by the end of January?
 (</t>
    </r>
    <r>
      <rPr>
        <b/>
        <sz val="10"/>
        <color rgb="FFFF0000"/>
        <rFont val="Arial"/>
        <family val="2"/>
      </rPr>
      <t xml:space="preserve">If the application period ends by the end of January, </t>
    </r>
    <r>
      <rPr>
        <b/>
        <u/>
        <sz val="10"/>
        <color rgb="FFFF0000"/>
        <rFont val="Arial"/>
        <family val="2"/>
      </rPr>
      <t>you must use Annex1-2</t>
    </r>
    <r>
      <rPr>
        <b/>
        <sz val="10"/>
        <color theme="1"/>
        <rFont val="Arial"/>
        <family val="2"/>
      </rPr>
      <t>.)</t>
    </r>
    <phoneticPr fontId="1"/>
  </si>
  <si>
    <r>
      <t>All applicants are required to specify the desired universities by reference to University list provided by JICA.</t>
    </r>
    <r>
      <rPr>
        <sz val="10"/>
        <color theme="1"/>
        <rFont val="ＭＳ Ｐゴシック"/>
        <family val="3"/>
        <charset val="128"/>
      </rPr>
      <t>　</t>
    </r>
    <phoneticPr fontId="1"/>
  </si>
  <si>
    <t>Annex 1-1. Declaration of desired universities placement</t>
    <phoneticPr fontId="1"/>
  </si>
  <si>
    <t>Annex 1-2. Declaration of desired universities placement</t>
    <phoneticPr fontId="1"/>
  </si>
  <si>
    <r>
      <t xml:space="preserve">This Application Form is for universities which application period of general entrance examination ends by the end of January.
</t>
    </r>
    <r>
      <rPr>
        <b/>
        <u/>
        <sz val="10"/>
        <color rgb="FFFF0000"/>
        <rFont val="Arial"/>
        <family val="2"/>
      </rPr>
      <t>Regardless of the application period, the maximum number of universities which you may select is up to three (3).</t>
    </r>
    <r>
      <rPr>
        <u/>
        <sz val="10"/>
        <color rgb="FFFF0000"/>
        <rFont val="Arial"/>
        <family val="2"/>
      </rPr>
      <t xml:space="preserve">
</t>
    </r>
    <r>
      <rPr>
        <sz val="10"/>
        <rFont val="Arial"/>
        <family val="2"/>
      </rPr>
      <t>Please use a Annex1-1 to apply for universities with application periods starts after February.</t>
    </r>
    <phoneticPr fontId="1"/>
  </si>
  <si>
    <r>
      <t>This Application Form is fo</t>
    </r>
    <r>
      <rPr>
        <sz val="10"/>
        <rFont val="Arial"/>
        <family val="2"/>
      </rPr>
      <t>r the courses, whose application period of general entrance examination begins in</t>
    </r>
    <r>
      <rPr>
        <b/>
        <sz val="10"/>
        <rFont val="Arial"/>
        <family val="2"/>
      </rPr>
      <t xml:space="preserve"> Feb</t>
    </r>
    <r>
      <rPr>
        <b/>
        <sz val="10"/>
        <color theme="1"/>
        <rFont val="Arial"/>
        <family val="2"/>
      </rPr>
      <t>ruary or later</t>
    </r>
    <r>
      <rPr>
        <sz val="10"/>
        <color theme="1"/>
        <rFont val="Arial"/>
        <family val="2"/>
      </rPr>
      <t xml:space="preserve">.
</t>
    </r>
    <r>
      <rPr>
        <b/>
        <u/>
        <sz val="10"/>
        <color rgb="FFFF0000"/>
        <rFont val="Arial"/>
        <family val="2"/>
      </rPr>
      <t>Regardless of the application period, the maximum number of universities or courses which you may choose is up to</t>
    </r>
    <r>
      <rPr>
        <b/>
        <u/>
        <sz val="10"/>
        <color theme="1"/>
        <rFont val="Arial"/>
        <family val="2"/>
      </rPr>
      <t xml:space="preserve"> </t>
    </r>
    <r>
      <rPr>
        <b/>
        <u/>
        <sz val="10"/>
        <color rgb="FFFF0000"/>
        <rFont val="Arial"/>
        <family val="2"/>
      </rPr>
      <t>three (3) .</t>
    </r>
    <phoneticPr fontId="1"/>
  </si>
  <si>
    <r>
      <rPr>
        <b/>
        <sz val="7.5"/>
        <rFont val="Arial"/>
        <family val="2"/>
      </rPr>
      <t>(1) APPLICATION</t>
    </r>
    <r>
      <rPr>
        <sz val="7.5"/>
        <rFont val="Arial"/>
        <family val="2"/>
      </rPr>
      <t xml:space="preserve">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t>
    </r>
    <r>
      <rPr>
        <sz val="7.5"/>
        <rFont val="ＭＳ Ｐゴシック"/>
        <family val="2"/>
        <charset val="128"/>
      </rPr>
      <t>　　　</t>
    </r>
    <r>
      <rPr>
        <sz val="7.5"/>
        <rFont val="Arial"/>
        <family val="2"/>
      </rPr>
      <t xml:space="preserve"> regarding the result of the selection process will be considered.
    5. Submission of a master's thesis is optional for doctoral candidates
</t>
    </r>
    <r>
      <rPr>
        <b/>
        <sz val="7.5"/>
        <rFont val="Arial"/>
        <family val="2"/>
      </rPr>
      <t>(2) OBJECTIVE OF THE PROGRAM</t>
    </r>
    <r>
      <rPr>
        <sz val="7.5"/>
        <rFont val="Arial"/>
        <family val="2"/>
      </rPr>
      <t xml:space="preserve">
</t>
    </r>
    <r>
      <rPr>
        <sz val="7.5"/>
        <rFont val="ＭＳ Ｐゴシック"/>
        <family val="3"/>
        <charset val="128"/>
      </rPr>
      <t>　</t>
    </r>
    <r>
      <rPr>
        <sz val="7.5"/>
        <rFont val="Arial"/>
        <family val="2"/>
      </rPr>
      <t xml:space="preserve">(2-1)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t>
    </r>
    <r>
      <rPr>
        <b/>
        <sz val="7.5"/>
        <rFont val="Arial"/>
        <family val="2"/>
      </rPr>
      <t>(3) JICA's GUIDELINES</t>
    </r>
    <r>
      <rPr>
        <sz val="7.5"/>
        <rFont val="Arial"/>
        <family val="2"/>
      </rPr>
      <t xml:space="preserve">
</t>
    </r>
    <r>
      <rPr>
        <b/>
        <sz val="7.5"/>
        <rFont val="ＭＳ Ｐゴシック"/>
        <family val="3"/>
        <charset val="128"/>
      </rPr>
      <t>【</t>
    </r>
    <r>
      <rPr>
        <b/>
        <sz val="7.5"/>
        <rFont val="Arial"/>
        <family val="2"/>
      </rPr>
      <t>General Rules</t>
    </r>
    <r>
      <rPr>
        <b/>
        <sz val="7.5"/>
        <rFont val="ＭＳ Ｐゴシック"/>
        <family val="3"/>
        <charset val="128"/>
      </rPr>
      <t>】</t>
    </r>
    <r>
      <rPr>
        <sz val="7.5"/>
        <rFont val="Arial"/>
        <family val="3"/>
      </rPr>
      <t xml:space="preserve">
</t>
    </r>
    <r>
      <rPr>
        <sz val="7.5"/>
        <rFont val="Arial"/>
        <family val="2"/>
      </rPr>
      <t>The accepted applicants/participants are requested:
(1) to understand that participants must physically come to Japan to participate in this program at the date designated by JICA,
(2) to be in good health to participate in the program,
(3) not to change course subjects or extend the course period,
(4) not to change the air ticket (and flight class and flight schedule arranged by JICA) and lodging by the participants on their own,
(5)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(6) to submit a Health Certificate in JICA format at the participant’s expense. The certificate must be the results of health check-up taken after the participant receive an acceptance notice from JICA,
(7) to accept to submit a second Health Certificate in JICA format if the participant will not be able to arrive within 6 months from the date of his/her first medical examination. The cost of the Health Certificate will be borne by the participants,
(8) to accept to take tuberculosis retaletd inspections organized by JICA after arriving in Japan and to submit the results to JICA and university
(9)to return to their home country on the designated flight by JICA, when they finish the program/course or when it is deemed impossible to finish the program within the program period, or when the participant is not successful on the regular course examination,
(10) to refund allowances or other benefits paid by JICA in the case of a change in schedule,
(11) to understand that inviting participant’s family members is not recommended before their stay in Japan has passed more than 6 months,
(12) to carry out such instructions and abide by such conditions as may be stipulated by both the nominating Government and the Japanese Government in respect of the course,
(13) to observe the rules and regulations of the program implementing partners to provide the program or establishments (“Plagiarism“ especially is taken severely by enrolling university, regardless of whether it is direct plagiarism or self-plagiarism and participants may be subjected to disciplinary action such as suspension),
(14) to observe the rules and regulations at the place of the participants’ accommodation,
(15) not to engage in political activities, or any form of employment for profit,
(16) not to drive a car or motorbike, regardless of an international driving license possessed,
(17) to discontinue the program, should the participant violate Japanese laws or JICA’s regulations, or commit illegal or immoral conduct, or become critically ill or seriously injured and be considered unable to continue the course. The participants shall be responsible for paying any cost for treatment of the said health conditions except for the medical care expenses described in the table of “11. Expenses To be borne by JICA,”
(18) to return the total amount or a part of the expenditure for KCCP depending on the severity of such violation, should the participants violate the laws and ordinances,
(19) not to be receiving nor plan to receive another scholarship during the program,
(20) to understand not to make other applications for different JICA KCCP (long-term) at the same time,
(21) to understand that the maximum duration of “Overseas research” and “Temporary Leave (leaving Japan for private purpose)” is 60 days, in principle, and
(22) to enroll and complete JICA-DSP online courses, when you receive JICA’s instructions to do so.</t>
    </r>
    <phoneticPr fontId="1"/>
  </si>
  <si>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1"/>
  </si>
  <si>
    <t>https://www.akita-u.ac.jp/shigen/eng/graduate/info.html</t>
  </si>
  <si>
    <t>https://www.riko.akita-u.ac.jp/en/</t>
  </si>
  <si>
    <t>Master's degree candidates are not accepted</t>
  </si>
  <si>
    <t>https://researchmap.jp/read0056191?lang=en</t>
  </si>
  <si>
    <t>https://www.ishikawa-pu.ac.jp/staff/staffname/hirayama-takuji/#</t>
  </si>
  <si>
    <t>https://www.tr.yamagata-u.ac.jp/en/staff.html</t>
  </si>
  <si>
    <t>0602A</t>
  </si>
  <si>
    <t>0602B</t>
  </si>
  <si>
    <t>0603A</t>
  </si>
  <si>
    <t>0603B</t>
  </si>
  <si>
    <t>1001M</t>
  </si>
  <si>
    <t>https://www.eng.ehime-u.ac.jp/rikougaku/english/</t>
  </si>
  <si>
    <t>https://www.ehime-u.ac.jp/ebook/eng_gra2022/index.html#page=1</t>
  </si>
  <si>
    <t>https://www.oita-u.ac.jp/11kenkyusha/kenkyusoran.html</t>
  </si>
  <si>
    <t>8203A</t>
  </si>
  <si>
    <t>http://www.ga.eng.osaka-u.ac.jp/english/researchers/index.html</t>
  </si>
  <si>
    <t>8204A</t>
  </si>
  <si>
    <t>Graduate School of Pharmaceutical Sciences</t>
  </si>
  <si>
    <t>https://rd.iai.osaka-u.ac.jp/#/</t>
  </si>
  <si>
    <t>8205A</t>
  </si>
  <si>
    <t>Graduate School of Human Sciences</t>
  </si>
  <si>
    <t>https://www.hus.osaka-u.ac.jp/en/graduate/</t>
  </si>
  <si>
    <t>9405A</t>
  </si>
  <si>
    <t>Graduate school of Sustainable System Sciences</t>
  </si>
  <si>
    <t>https://www.omu.ac.jp/sss/graduate/environmental/faculty/</t>
  </si>
  <si>
    <t>9406A</t>
  </si>
  <si>
    <t>https://kyoiku-kenkyudb.omu.ac.jp/html/100000258_en.html</t>
  </si>
  <si>
    <t>mandatory</t>
  </si>
  <si>
    <t>https://www.omu.ac.jp/admissions/assets/eng_in_MD_kenkyuukagaiyou_eng.pdf</t>
  </si>
  <si>
    <t>9403A</t>
  </si>
  <si>
    <t>https://www.omu.ac.jp/agri/en/research/agribio/</t>
  </si>
  <si>
    <t>9403B</t>
  </si>
  <si>
    <t>https://www.omu.ac.jp/agri/shuji_e/</t>
  </si>
  <si>
    <t>9404A</t>
  </si>
  <si>
    <t>Graduate school of Veterinay Science</t>
  </si>
  <si>
    <t>https://www.omu.ac.jp/admissions/assets/v_in_boshuuyoukou_gaitoku_eng_web_rev.pdf</t>
  </si>
  <si>
    <t>5802B</t>
  </si>
  <si>
    <t>Graduate School of Environmental, Life, Natural Science and Technology</t>
  </si>
  <si>
    <t>https://www.gels.okayama-u.ac.jp/en/intro/dept/area/area04_ken_e.html</t>
  </si>
  <si>
    <t>5802C</t>
  </si>
  <si>
    <t>https://www.gels.okayama-u.ac.jp/en/intro/dept/area/areas12_toshi_e.html</t>
  </si>
  <si>
    <t>5802D</t>
  </si>
  <si>
    <t>https://soran.cc.okayama-u.ac.jp/html/a7b0b554a412f9ad74506e4da22f6611_en.html</t>
  </si>
  <si>
    <t>5802E</t>
  </si>
  <si>
    <t>https://www.elst.okayama-u.ac.jp/en/</t>
  </si>
  <si>
    <t>5802F</t>
  </si>
  <si>
    <t>5802G</t>
  </si>
  <si>
    <t>　</t>
  </si>
  <si>
    <t>5802H</t>
  </si>
  <si>
    <t>5802I</t>
  </si>
  <si>
    <t>https://www.gels.okayama-u.ac.jp/en/intro/dept/area/areas10_toshi_e.html</t>
  </si>
  <si>
    <t>5802J</t>
  </si>
  <si>
    <t>5802K</t>
  </si>
  <si>
    <t>5802L</t>
  </si>
  <si>
    <t>5802M</t>
  </si>
  <si>
    <t>5802N</t>
  </si>
  <si>
    <t>https://www.cc.okayama-u.ac.jp/hpl/</t>
  </si>
  <si>
    <t>5802O</t>
  </si>
  <si>
    <t>5802P</t>
  </si>
  <si>
    <t>https://www.rib.okayama-u.ac.jp/english/research/researchgroup-index/</t>
  </si>
  <si>
    <t>5802Q</t>
  </si>
  <si>
    <t>https://www.rib.okayama-u.ac.jp/english/faculty/konishi/</t>
  </si>
  <si>
    <t>5802R</t>
  </si>
  <si>
    <t>5802S</t>
  </si>
  <si>
    <t>5804A</t>
  </si>
  <si>
    <t>Graduate School of Medicine, Dentistry and Pharmaceutical Sciences</t>
  </si>
  <si>
    <t>5804B</t>
  </si>
  <si>
    <t>5805A</t>
  </si>
  <si>
    <t>Graduate School of Interdisciplinary Science and Engineering in Health Systems</t>
  </si>
  <si>
    <t>https://soran.cc.okayama-u.ac.jp/html/1aab98d24b30712a74506e4da22f6611_en.html</t>
  </si>
  <si>
    <t>5805B</t>
  </si>
  <si>
    <t>https://soran.cc.okayama-u.ac.jp/html/c90691f00ee04ce974506e4da22f6611_ja.html</t>
  </si>
  <si>
    <t>Obihiro University of Agriculture and Veterinary Medicine</t>
  </si>
  <si>
    <t>Graduate School of Medicine</t>
  </si>
  <si>
    <t>https://www.med.kagawa-u.ac.jp/english/faculty/school-of-medicine-basic/molecular-neurobiology/</t>
  </si>
  <si>
    <t>http://www.med.kagawa-u.ac.jp/english/faculty/school-of-medicine-clinical/cardiorenal-and-cerebrovascular-medicine/</t>
  </si>
  <si>
    <t>http://www.kms.ac.jp/%7Eyakuri/
https://www.med.kagawa-u.ac.jp/english/faculty/school-of-medicine-basic/pharmacology/</t>
  </si>
  <si>
    <t>http://www.med.kagawa-u.ac.jp/hosp/endo-metabo/
http://www.med.kagawa-u.ac.jp/english/faculty/school-of-medicine-clinical/endocrinology-and-metabolism/</t>
  </si>
  <si>
    <t>6301P</t>
  </si>
  <si>
    <t>https://www.med.kagawa-u.ac.jp/english/faculty/school-of-medicine-basic/cardiovascular-physiology/</t>
  </si>
  <si>
    <t>6301Q</t>
  </si>
  <si>
    <t>https://www.med.kagawa-u.ac.jp/english/faculty/school-of-nursing/community-health-nursing/</t>
  </si>
  <si>
    <t>https://www.ag.kagawa-u.ac.jp/aap/research-field/</t>
  </si>
  <si>
    <t>平 篤志 (Atsushi Taira) - マイポータル - researchmap</t>
  </si>
  <si>
    <t>https://www.kagawa-u.ac.jp/kagawa-u_sce/</t>
  </si>
  <si>
    <t>6303D</t>
  </si>
  <si>
    <t>https://www.kagawa-u.ac.jp/kagawa-u_sce/staff/</t>
  </si>
  <si>
    <t>6303E</t>
  </si>
  <si>
    <t>6303F</t>
  </si>
  <si>
    <t>Graduate School of Agriculture, Forestry and Fisheries</t>
  </si>
  <si>
    <t>Researcher Directory at KAGOSHIMA UNIVERSITY (kagoshima-u.ac.jp)</t>
  </si>
  <si>
    <t>https://ccvd.kufm.kagoshima-u.ac.jp/~atl/english/</t>
  </si>
  <si>
    <t>3801H</t>
  </si>
  <si>
    <t>N / A</t>
  </si>
  <si>
    <t>https://www.nst.kanazawa-u.ac.jp/labp/WebE_MP.html</t>
  </si>
  <si>
    <t>https://www.nst.kanazawa-u.ac.jp/labp/WebE_MC.html</t>
  </si>
  <si>
    <t>3801I</t>
  </si>
  <si>
    <t>https://www.nst.kanazawa-u.ac.jp/labp/WebE_EC.html</t>
  </si>
  <si>
    <t>https://www.nst.kanazawa-u.ac.jp/labp/WebE_ED.html</t>
  </si>
  <si>
    <t>3801J</t>
  </si>
  <si>
    <t>https://www.med.kanazawa-u.ac.jp/lab/index.html</t>
  </si>
  <si>
    <t>3802C</t>
  </si>
  <si>
    <t>3804A</t>
  </si>
  <si>
    <t>Graduate School of Advanced Preventive Medical Sciences</t>
  </si>
  <si>
    <t>https://s-yobou.w3.kanazawa-u.ac.jp/faculty/</t>
  </si>
  <si>
    <t>3804C</t>
  </si>
  <si>
    <t>http://www.m-kanazawa.jp/staff/</t>
  </si>
  <si>
    <t>3804B</t>
  </si>
  <si>
    <t>3804D</t>
  </si>
  <si>
    <t>7401D</t>
  </si>
  <si>
    <t>https://www.kitakyu-u.ac.jp/env/lang-en/faculty/life/katsushige-uranishi.html</t>
  </si>
  <si>
    <t>https://www.kitakyu-u.ac.jp/env/lang-en/about/introduction/center/hiroyuki-tsujii.html</t>
  </si>
  <si>
    <t>https://tkato.stars.ne.jp/</t>
  </si>
  <si>
    <t>https://www.kitakyu-u.ac.jp/env/lang-en/faculty/life/takaaki-kato.html</t>
  </si>
  <si>
    <t>https://www.kitakyu-u.ac.jp/env/lang-en/faculty/life/toru-matsumoto.html</t>
  </si>
  <si>
    <t>7401E</t>
  </si>
  <si>
    <t>https://www.kitakyu-u.ac.jp/env/lang-en/faculty/life/atsushi-fujiyama.html</t>
  </si>
  <si>
    <t>7401F</t>
  </si>
  <si>
    <t>https://www.kitakyu-u.ac.jp/env/lang-en/about/introduction/department/index.html#1-environmentalhttps://www.kitakyu-u.ac.jp/env/uploads/b36c1c6b039694b4661753c1691c62d5.pdf</t>
  </si>
  <si>
    <t>https://www.kitakyu-u.ac.jp/env/lang-en/about/introduction/department/index.html#1-environmental
https://www.kitakyu-u.ac.jp/env/uploads/1adab5478e3bb8f770a069ac93b22387.pdf</t>
  </si>
  <si>
    <t>7401G</t>
  </si>
  <si>
    <t>https://fais.ksrp.or.jp/05kenkyusha/srchres_e.asp?page=1&amp;dept=Department%20of%20Information%20Systems%20Engineering</t>
  </si>
  <si>
    <t>https://www.kitami-it.ac.jp/wp-content/uploads/2023/04/R05sidoukyouin_zenki_en.pdf
※2024年秋入学は未定
*Fall 2024 enrollment is yet to be determined.</t>
  </si>
  <si>
    <t>https://www.kitami-it.ac.jp/wp-content/uploads/2023/04/R05sidoukyouin_kouki_en.pdf
※2024年秋入学は未定
*Fall 2024 enrollment is yet to be determined.</t>
  </si>
  <si>
    <t>4401F</t>
  </si>
  <si>
    <t>https://www.ugsas.gifu-u.ac.jp/eng/graduate/advisers.html</t>
  </si>
  <si>
    <t>4401E</t>
  </si>
  <si>
    <t>https://gnst.gifu-u.ac.jp/file/2803ae6f9724143f5401da2f04c092c2_2.pdf</t>
  </si>
  <si>
    <t>https://www.eng.gifu-u.ac.jp/file/58a2907de286b9e79da6d7241d03a032_6.pdf</t>
  </si>
  <si>
    <t>6803A</t>
  </si>
  <si>
    <t>https://www.lsse.kyutech.ac.jp/english/staffs/</t>
  </si>
  <si>
    <t>Graduate School of Human-Environment Studies</t>
  </si>
  <si>
    <t>https://arch.kyushu-u.ac.jp/saus/research/staff/</t>
  </si>
  <si>
    <t>https://mine.kyushu-u.ac.jp/en/info_staff/</t>
  </si>
  <si>
    <t>6705B</t>
  </si>
  <si>
    <t>https://law.kyushu-u.ac.jp/cspa/staff/</t>
  </si>
  <si>
    <t>https://www.design.kyushu-u.ac.jp/en/faculty/</t>
  </si>
  <si>
    <t>https://hyoka.ofc.kyushu-u.ac.jp/search/organization/04170000/english.html</t>
  </si>
  <si>
    <t>http://hyakulab.com/</t>
  </si>
  <si>
    <t>https://www.asia.asafas.kyoto-u.ac.jp/en/category/members-en/</t>
  </si>
  <si>
    <t xml:space="preserve">Kyoto University </t>
  </si>
  <si>
    <t>https://www.ges.kyoto-u.ac.jp/en/faculty/members</t>
  </si>
  <si>
    <t>4807A</t>
  </si>
  <si>
    <t>https://www.eps.sci.kyoto-u.ac.jp/division/staff/index-e.html</t>
  </si>
  <si>
    <t>4807B</t>
  </si>
  <si>
    <t>https://www.ce.t.kyoto-u.ac.jp/en/information/laboratory
https://www.um.t.kyoto-u.ac.jp/en/information/laboratory?set_language=en</t>
  </si>
  <si>
    <t>7001A1</t>
  </si>
  <si>
    <t>7001A2</t>
  </si>
  <si>
    <t>7001A3</t>
  </si>
  <si>
    <t>http://www.sci.kumamoto-u.ac.jp/~sawa/</t>
  </si>
  <si>
    <t>7001B1</t>
  </si>
  <si>
    <t>7001B2</t>
  </si>
  <si>
    <t>7001C1</t>
  </si>
  <si>
    <t>7001C2</t>
  </si>
  <si>
    <t>7001D1</t>
  </si>
  <si>
    <t>7001D2</t>
  </si>
  <si>
    <t>7001D3</t>
  </si>
  <si>
    <t>7001F1</t>
  </si>
  <si>
    <t>7001F2</t>
  </si>
  <si>
    <t>7001F3</t>
  </si>
  <si>
    <t>7001G1</t>
  </si>
  <si>
    <t>7001G2</t>
  </si>
  <si>
    <t>7001G3</t>
  </si>
  <si>
    <t>7001H1</t>
  </si>
  <si>
    <t>7001H2</t>
  </si>
  <si>
    <t>7001H3</t>
  </si>
  <si>
    <t>7001H4</t>
  </si>
  <si>
    <t>7001H5</t>
  </si>
  <si>
    <t>7001H6</t>
  </si>
  <si>
    <t>7001H7</t>
  </si>
  <si>
    <t>7001H8</t>
  </si>
  <si>
    <t>7001H9</t>
  </si>
  <si>
    <t>https://ircms.kumamoto-u.ac.jp/members/pis/guojun_sheng/</t>
  </si>
  <si>
    <t>https://ircms.kumamoto-u.ac.jp/members/pis/hitoshi_takizawa/</t>
  </si>
  <si>
    <t>7003A</t>
  </si>
  <si>
    <t>Graduate school of Pharmaceutical Sciences</t>
  </si>
  <si>
    <t>https://www.pharm.kumamoto-u.ac.jp/en/graduate/course/</t>
  </si>
  <si>
    <t>3901A</t>
  </si>
  <si>
    <t>Prefectural University of Kumamoto</t>
  </si>
  <si>
    <t>Graduate School of Environmental &amp; Symbiotic Sciences</t>
  </si>
  <si>
    <t>https://www.pu-kumamoto.ac.jp/english/members/es/
(Please check "Division of Environmental Resources" )</t>
  </si>
  <si>
    <t>https://www.st.gunma-u.ac.jp/graduate_exam_master/master_oct</t>
  </si>
  <si>
    <t>https://www.st.gunma-u.ac.jp/graduate_exam_doctor/doctor_oct_international
https://www.st.gunma-u.ac.jp/graduate_exam_doctor/doctor_oct</t>
  </si>
  <si>
    <t>7701B</t>
  </si>
  <si>
    <t>https://www.st.gunma-u.ac.jp/home-e/materials-and-environment/members</t>
  </si>
  <si>
    <t>https://www.pu-hiroshima.ac.jp/uploaded/attachment/20392.pdf</t>
  </si>
  <si>
    <t>https://er-web.sc.kogakuin.ac.jp/scripts/websearch/index.htm?lang=en</t>
  </si>
  <si>
    <t>https://researchers.kochi-u.ac.jp</t>
  </si>
  <si>
    <t>9801A</t>
  </si>
  <si>
    <t>Kochi University of Technology</t>
  </si>
  <si>
    <t>https://www.kochi-tech.ac.jp/english/admission/ssp_aft19oct/ssp-research-project-list-for-prospective-students-enrolling-in-oct.html</t>
  </si>
  <si>
    <t>9801B</t>
  </si>
  <si>
    <t>9801C</t>
  </si>
  <si>
    <t>Competition Law: Fujio Kawashima　International Law: Mari Takeuchi, Fujio Kawashima　http://www.law.kobe-u.ac.jp/KIMAP/aboutus/people.html</t>
  </si>
  <si>
    <t>4903A</t>
  </si>
  <si>
    <t>Graduate school of International Cooperation Studies</t>
  </si>
  <si>
    <t>http://www.gsics.kobe-u.ac.jp/en/programs/tstaff.html</t>
  </si>
  <si>
    <t>3701I</t>
  </si>
  <si>
    <t>3701J</t>
  </si>
  <si>
    <t>3701K</t>
  </si>
  <si>
    <t>3701L</t>
  </si>
  <si>
    <t>3701M</t>
  </si>
  <si>
    <t>3701N</t>
  </si>
  <si>
    <t>3701O</t>
  </si>
  <si>
    <t>3701P</t>
  </si>
  <si>
    <t>https://www.iuj.ac.jp/gsim/im-faculty/</t>
  </si>
  <si>
    <t>3701Q</t>
  </si>
  <si>
    <t>3702D</t>
  </si>
  <si>
    <t>nothing special</t>
  </si>
  <si>
    <t>7103G</t>
  </si>
  <si>
    <t>https://research.dl.saga-u.ac.jp/profile/en.108cb3561f2d1a95.html</t>
  </si>
  <si>
    <t>https://research.dl.saga-u.ac.jp/profile/en.e851450d19c7c08e.html</t>
  </si>
  <si>
    <t>TBD</t>
  </si>
  <si>
    <t>7103H</t>
  </si>
  <si>
    <t>https://research.dl.saga-u.ac.jp/profile/en.f466da0afa55caf759c123490551be02.html</t>
  </si>
  <si>
    <t>7103I</t>
  </si>
  <si>
    <t>https://bioelectrochem.chem.saga-u.ac.jp/en/access/</t>
  </si>
  <si>
    <t>4601B</t>
  </si>
  <si>
    <t>Graduate school of Integrated Science and Engineering</t>
  </si>
  <si>
    <t>指導を希望する事ができる教員は1名しかいないので、グループのwebpageのURLを記す
https://lab.inf.shizuoka.ac.jp/masakiowari/index_eg.html</t>
  </si>
  <si>
    <t>https://www.shizuoka.ac.jp/subject/graduate/stg/document/app_guide_2023_abp.pdf</t>
  </si>
  <si>
    <t>8002B</t>
  </si>
  <si>
    <t>必須
Yes</t>
  </si>
  <si>
    <t>6001D</t>
  </si>
  <si>
    <t>https://www.shimane-u.ac.jp/_files/00305259/20230404SP_00.pdf</t>
  </si>
  <si>
    <t>https://www.shimane-u.ac.jp/_files/00304900/20240404KA_00.pdf</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</si>
  <si>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
＜公開前、更新中情報＞</t>
  </si>
  <si>
    <t>Global Studies</t>
  </si>
  <si>
    <t>https://www.sophia.ac.jp/eng/program/graduate_p/gpgs/index.html#professors
(excluding assistant professor)</t>
  </si>
  <si>
    <t>http://www.sophia-humans.jp/department/01_education_06.html</t>
  </si>
  <si>
    <t>8401J</t>
  </si>
  <si>
    <t>Graduate School of Medicine, Science ad Technology</t>
  </si>
  <si>
    <t xml:space="preserve">Shinshu University </t>
  </si>
  <si>
    <t>yes</t>
  </si>
  <si>
    <t>https://www.grips.ac.jp/en/research/directory-3/faculty_atoz/</t>
  </si>
  <si>
    <t>https://www.grips.ac.jp/en/research/directory-4/faculty_atoz/</t>
  </si>
  <si>
    <t>https://www.grips.ac.jp/en/research/directory-5/faculty_atoz/</t>
  </si>
  <si>
    <t>https://www.grips.ac.jp/en/research/directory-6/faculty_atoz/</t>
  </si>
  <si>
    <t>https://www.grips.ac.jp/en/research/directory-7/faculty_atoz/</t>
  </si>
  <si>
    <t>https://www.grips.ac.jp/en/research/directory-8/faculty_atoz/</t>
  </si>
  <si>
    <t>3201H</t>
  </si>
  <si>
    <t>https://www.grips.ac.jp/en/research/directory-9/faculty_atoz/</t>
  </si>
  <si>
    <t>List of GSPH Faculty Members_20230601.pdf</t>
  </si>
  <si>
    <t>7802A</t>
  </si>
  <si>
    <t>Graduate School of Medical and Pharmaceutical Sciences</t>
  </si>
  <si>
    <t>http://www.pf.chiba-u.ac.jp/research/scientists_list/index.html</t>
  </si>
  <si>
    <t>Graduate Schoole of Sceience and Technology
Degree Programs in Systems and Information Engineering</t>
  </si>
  <si>
    <t>0705D</t>
  </si>
  <si>
    <t>https://www.sie.tsukuba.ac.jp/fac_search2/?part_param_1=&amp;find_param_1=Master%25E2%2580%2599s%2520and%2520Doctoral%2520Programs%2520in%2520Intelligent%2520and%2520Mechanical%2520Interaction%2520Systems&amp;find_param_2=&amp;find_param_3=</t>
  </si>
  <si>
    <t>Graduate School of Science and Technology　
Degree Programs in Life and Earth Sciences</t>
  </si>
  <si>
    <t>0706H</t>
  </si>
  <si>
    <t>Graduate School of Science and Technology 
Degree Programs in Life and Earth Sciences</t>
  </si>
  <si>
    <t>0706I</t>
  </si>
  <si>
    <t>Graduate School of Comprehensive Human Sciences
Degree Programs in Comprehensive Human Sciences</t>
  </si>
  <si>
    <t>https://eng.ap-graduate.tsukuba.ac.jp/wp-content/pdf/chs/taigei_first/research_tias.pdf</t>
  </si>
  <si>
    <t xml:space="preserve">Graduate School of
Science and
Technology
Degree Programs in
Systems and
Information
Engineering
</t>
  </si>
  <si>
    <t>https://tlsi.tsukuba.ac.jp/en/people/faculty-members/</t>
  </si>
  <si>
    <t xml:space="preserve">Graduate School of
Science and
Technology
Degree Programs in
Life and Earth
Sciences
</t>
  </si>
  <si>
    <t>Graduate School of Business Sciences, Humanities and Social Sciences
Degree Programs in
Humanities and
Social Sciences</t>
  </si>
  <si>
    <t>0702D</t>
  </si>
  <si>
    <t>0702E</t>
  </si>
  <si>
    <t>https://www.ipp.tsukuba.ac.jp/en/research/staff/academic-staff/
or 
  https://www.ipp.tsukuba.ac.jp/en/GLIPP/GLIPP_index.html</t>
  </si>
  <si>
    <t>0702F</t>
  </si>
  <si>
    <t>https://www.teikyo-u.ac.jp/en/faculties/science_tech_m</t>
  </si>
  <si>
    <t>no</t>
  </si>
  <si>
    <t>Graduate School of  Sustainability Science</t>
  </si>
  <si>
    <t>6102B</t>
  </si>
  <si>
    <t>別紙①参照</t>
  </si>
  <si>
    <t>6102C</t>
  </si>
  <si>
    <t>別紙③④参照</t>
  </si>
  <si>
    <t>6102D</t>
  </si>
  <si>
    <t>http://rendai.muses.tottori-u.ac.jp/english/outline/teachers/index.html</t>
  </si>
  <si>
    <t>必須ではない
Not mandatory</t>
  </si>
  <si>
    <t>https://www.kaiyodai.ac.jp/entranceexamination/graduate/2024M1-E-list_of_Supervisor%27s.pdf</t>
  </si>
  <si>
    <t>https://www.kaiyodai.ac.jp/entranceexamination/graduate/2024D1-E-list_of_Supervisor%27s.pdf</t>
  </si>
  <si>
    <t>https://search.star.titech.ac.jp/titech-ss/lang.act?forward=search.act?event=basic&amp;lang=en&amp;</t>
  </si>
  <si>
    <t>https://www.risys.gl.tcu.ac.jp/Main.php?action=&amp;type=&amp;selected_lang=E&amp;tchCd=0000000000</t>
  </si>
  <si>
    <t>8702A</t>
  </si>
  <si>
    <t>Tokyo Metropolitan University</t>
  </si>
  <si>
    <t>http://adamcronin.org/</t>
  </si>
  <si>
    <t>8702B</t>
  </si>
  <si>
    <t>https://www.biol.se.tmu.ac.jp/faculty.asp?Eguchi</t>
  </si>
  <si>
    <t>https://www.nodai.ac.jp/application/files/8816/8542/4476/2024_HP.pdf</t>
  </si>
  <si>
    <t>https://www.nodai.ac.jp/application/files/4416/8377/7835/2024_HP2023.05.01.pdf</t>
  </si>
  <si>
    <t>https://www.tuat.ac.jp/base/en/biofs.html</t>
  </si>
  <si>
    <t>9901A</t>
  </si>
  <si>
    <t>Tokyo University of Science</t>
  </si>
  <si>
    <t>Graduate School of Biological Sciences</t>
  </si>
  <si>
    <t>https://www.ribs.tus.ac.jp/index.php/course/labforstu/</t>
  </si>
  <si>
    <t>9901B</t>
  </si>
  <si>
    <t>https://www.tus.ac.jp/academics/graduate_school/sciencetechnology/global_fire/</t>
  </si>
  <si>
    <t>2802A</t>
  </si>
  <si>
    <t>Graduate school of International Tourism Management</t>
  </si>
  <si>
    <t>https://www.toyo.ac.jp/en/academics/gs/gitm/mitm/mitm-professor/</t>
  </si>
  <si>
    <t>2804A</t>
  </si>
  <si>
    <t>Graduate school of Life Sciences</t>
  </si>
  <si>
    <t>https://www.toyo.ac.jp/en/academics/gs/glsc/mlsc/mlsc-professor/</t>
  </si>
  <si>
    <t>https://www.tiu.ac.jp/etrack/wp-content/uploads/graduate_dmb_faculty.pdf</t>
  </si>
  <si>
    <t>http://www.civil.t.u-tokyo.ac.jp/en/laboratory/teacher_list/</t>
  </si>
  <si>
    <t>1603B</t>
  </si>
  <si>
    <t>Graduate school of Frontier Sciences</t>
  </si>
  <si>
    <t>http://nenv.k.u-tokyo.ac.jp/en/about-us/faculty-members</t>
  </si>
  <si>
    <t>https://www.a.u-tokyo.ac.jp/grad/Admission_Guidelines_M_2.pdf</t>
  </si>
  <si>
    <t>https://ipads.a.u-tokyo.ac.jp/</t>
  </si>
  <si>
    <t>https://www.ga.a.u-tokyo.ac.jp/English/</t>
  </si>
  <si>
    <t>0307A</t>
  </si>
  <si>
    <t>Graduate school of Education</t>
  </si>
  <si>
    <t>https://www.sed.tohoku.ac.jp/course/i-ges/outline/course/</t>
  </si>
  <si>
    <t>https://www.gp.tohoku.ac.jp/research/find-research-field-en.html</t>
  </si>
  <si>
    <t xml:space="preserve">http://www.dent.tohoku.ac.jp/english/research/
</t>
  </si>
  <si>
    <t>https://www.eng.tohoku.ac.jp/media/files/pdf/english/admission/introduction/intro_e_civil.pdf</t>
  </si>
  <si>
    <t>0304D</t>
  </si>
  <si>
    <t>https://www.agri.tohoku.ac.jp/en/researcher/kato-kentaro/</t>
  </si>
  <si>
    <t>0304E</t>
  </si>
  <si>
    <t>https://www.agri.tohoku.ac.jp/en/researcher/homma-koki/</t>
  </si>
  <si>
    <t>0304F</t>
  </si>
  <si>
    <t>https://www.agri.tohoku.ac.jp/en/researcher/shirakawa-hitoshi/</t>
  </si>
  <si>
    <t>https://www.agri.tohoku.ac.jp/en/researcher/sumita-tsuyoshi/</t>
  </si>
  <si>
    <t>https://www.agri.tohoku.ac.jp/en/researcher/fuyuki-katsuhito/</t>
  </si>
  <si>
    <t>https://www.agri.tohoku.ac.jp/en/researcher/ishii-keiichi/</t>
  </si>
  <si>
    <t>0304G</t>
  </si>
  <si>
    <t>https://www.agri.tohoku.ac.jp/en/researcher/imoto-tomoko/</t>
  </si>
  <si>
    <t>0304H</t>
  </si>
  <si>
    <t>https://www.agri.tohoku.ac.jp/en/researcher/sanggun-roh/</t>
  </si>
  <si>
    <t>0304I</t>
  </si>
  <si>
    <t>https://www.agri.tohoku.ac.jp/en/researcher/sato-kan/</t>
  </si>
  <si>
    <t>0304J</t>
  </si>
  <si>
    <t>https://www.agri.tohoku.ac.jp/en/researcher/makino-tomoyuki/</t>
  </si>
  <si>
    <t>0306A</t>
  </si>
  <si>
    <t>https://www.kankyo.tohoku.ac.jp/teacher/</t>
  </si>
  <si>
    <t>6401A</t>
  </si>
  <si>
    <t>https://www.nagaokaut.ac.jp/j/nyuushi/gb/e/
https://www.nagaokaut.ac.jp/nyuushi/nyugakushiken/nyushi_syushi.files/gaiyou_syushi_r6.pdf</t>
  </si>
  <si>
    <t>http://www.hss.nagasaki-u.ac.jp/en/gradschool/professors.html</t>
  </si>
  <si>
    <t>Graduate school of Biomedical Sciences</t>
  </si>
  <si>
    <t>https://www.idsci.nagasaki-u.ac.jp/research_ac/facultylist/staff3/</t>
  </si>
  <si>
    <t>6901C</t>
  </si>
  <si>
    <t>Graduate School of　Engineering</t>
  </si>
  <si>
    <t>https://www.nitech.ac.jp/examination/mt_files/2024_Master_list%20of%20adviser_0501.pdf</t>
  </si>
  <si>
    <t>https://www.nitech.ac.jp/examination/mt_files/2024_Doctor_list%20of%20adviser_0501.pdf</t>
  </si>
  <si>
    <t>ＮＡ</t>
  </si>
  <si>
    <t xml:space="preserve">Prof. Ko Nomura, Assoc. Prof. Yoko Masuzawa
https://www.social.env.nagoya-u.ac.jp/norm/
</t>
  </si>
  <si>
    <t>https://www.civil.nagoya-u.ac.jp/ceeipo/research.html</t>
  </si>
  <si>
    <t>4105C</t>
  </si>
  <si>
    <t>Graduate school of Bioagricultural Sciences</t>
  </si>
  <si>
    <t>https://researchmap.jp/chokai49?lang=en</t>
  </si>
  <si>
    <t>4105D</t>
  </si>
  <si>
    <t>https://profs.provost.nagoya-u.ac.jp/html/100003859_ja.html?k=土井一行</t>
  </si>
  <si>
    <t>4105E</t>
  </si>
  <si>
    <t>4105F</t>
  </si>
  <si>
    <t>https://www4.gsid.nagoya-u.ac.jp/general/members</t>
  </si>
  <si>
    <t>9101B</t>
  </si>
  <si>
    <t>http://isw3.naist.jp/Research/lablist-en.html</t>
  </si>
  <si>
    <t>9101C</t>
  </si>
  <si>
    <t>9101D</t>
  </si>
  <si>
    <t>https://bsw3.naist.jp/eng/courses/courses.html</t>
  </si>
  <si>
    <t>9101E</t>
  </si>
  <si>
    <t>https://mswebs.naist.jp/english/courses/list/</t>
  </si>
  <si>
    <t>9101F</t>
  </si>
  <si>
    <t>Graduate school of International Development and Regional Studies</t>
  </si>
  <si>
    <t>3401A1</t>
  </si>
  <si>
    <t>https://www.gs.niigata-u.ac.jp/~gsweb/en/mbrlist/fs.html</t>
  </si>
  <si>
    <t>3401A2</t>
  </si>
  <si>
    <t>https://www.gs.niigata-u.ac.jp/~gsweb/en/mbrlist/fs1.html</t>
  </si>
  <si>
    <t>3401B1</t>
  </si>
  <si>
    <t>https://www.gs.niigata-u.ac.jp/~gsweb/en/mbrlist/amst.html</t>
  </si>
  <si>
    <t>3401B2</t>
  </si>
  <si>
    <t>https://www.gs.niigata-u.ac.jp/~gsweb/en/mbrlist/amst1.html</t>
  </si>
  <si>
    <t>3401B3</t>
  </si>
  <si>
    <t>https://www.gs.niigata-u.ac.jp/~gsweb/en/mbrlist/amst2.html</t>
  </si>
  <si>
    <t>3401B4</t>
  </si>
  <si>
    <t>https://www.gs.niigata-u.ac.jp/~gsweb/en/mbrlist/amst3.html</t>
  </si>
  <si>
    <t>3401C1</t>
  </si>
  <si>
    <t>https://www.gs.niigata-u.ac.jp/~gsweb/en/mbrlist/eie.html</t>
  </si>
  <si>
    <t>3401C2</t>
  </si>
  <si>
    <t>https://www.gs.niigata-u.ac.jp/~gsweb/en/mbrlist/eie1.html</t>
  </si>
  <si>
    <t>3401C3</t>
  </si>
  <si>
    <t>https://www.gs.niigata-u.ac.jp/~gsweb/en/mbrlist/eie2.html</t>
  </si>
  <si>
    <t>3401D1</t>
  </si>
  <si>
    <t>https://www.gs.niigata-u.ac.jp/~gsweb/en/mbrlist/lfs.html</t>
  </si>
  <si>
    <t>3401D2</t>
  </si>
  <si>
    <t>https://www.gs.niigata-u.ac.jp/~gsweb/en/mbrlist/lfs1.html</t>
  </si>
  <si>
    <t>3401D3</t>
  </si>
  <si>
    <t>3401D4</t>
  </si>
  <si>
    <t>3401D5</t>
  </si>
  <si>
    <t>3401D6</t>
  </si>
  <si>
    <t>3401D7</t>
  </si>
  <si>
    <t>3401D8</t>
  </si>
  <si>
    <t>3401D9</t>
  </si>
  <si>
    <t>3401D10</t>
  </si>
  <si>
    <t>3401D11</t>
  </si>
  <si>
    <t>3401D12</t>
  </si>
  <si>
    <t>3401D13</t>
  </si>
  <si>
    <t>3401D14</t>
  </si>
  <si>
    <t>3401D15</t>
  </si>
  <si>
    <t>3401D16</t>
  </si>
  <si>
    <t>3401D17</t>
  </si>
  <si>
    <t>3401D18</t>
  </si>
  <si>
    <t>3401D19</t>
  </si>
  <si>
    <t>3401D20</t>
  </si>
  <si>
    <t>3401D21</t>
  </si>
  <si>
    <t>3401D22</t>
  </si>
  <si>
    <t>https://www.gs.niigata-u.ac.jp/~gsweb/mbrlist/lfs2.html</t>
  </si>
  <si>
    <t>3401D23</t>
  </si>
  <si>
    <t>3401D24</t>
  </si>
  <si>
    <t>3401D25</t>
  </si>
  <si>
    <t>3401D26</t>
  </si>
  <si>
    <t>3401D27</t>
  </si>
  <si>
    <t>3401D28</t>
  </si>
  <si>
    <t>3401F1</t>
  </si>
  <si>
    <t>https://www.gs.niigata-u.ac.jp/~gsweb/mbrlist/est.html</t>
  </si>
  <si>
    <t>3401F2</t>
  </si>
  <si>
    <t>https://www.gs.niigata-u.ac.jp/~gsweb/mbrlist/est1.html</t>
  </si>
  <si>
    <t>3401F3</t>
  </si>
  <si>
    <t>3401F4</t>
  </si>
  <si>
    <t>3401F5</t>
  </si>
  <si>
    <t>3401F6</t>
  </si>
  <si>
    <t>3401F7</t>
  </si>
  <si>
    <t>3401F8</t>
  </si>
  <si>
    <t>3401F9</t>
  </si>
  <si>
    <t>3401F10</t>
  </si>
  <si>
    <t>3401F11</t>
  </si>
  <si>
    <t>3401F12</t>
  </si>
  <si>
    <t>3401F13</t>
  </si>
  <si>
    <t>https://www.gs.niigata-u.ac.jp/~gsweb/mbrlist/est2.html</t>
  </si>
  <si>
    <t>3401F14</t>
  </si>
  <si>
    <t>https://www.gs.niigata-u.ac.jp/~gsweb/mbrlist/est3.html</t>
  </si>
  <si>
    <t>3401F15</t>
  </si>
  <si>
    <t>https://www.gs.niigata-u.ac.jp/~gsweb/mbrlist/est5.html</t>
  </si>
  <si>
    <t>3401F16</t>
  </si>
  <si>
    <t>3401F17</t>
  </si>
  <si>
    <t>3401F18</t>
  </si>
  <si>
    <t>3401F19</t>
  </si>
  <si>
    <t>9601A</t>
  </si>
  <si>
    <t>Nihon University</t>
  </si>
  <si>
    <t>https://www.ce.nihon-u.ac.jp/nue/wp-content/uploads/2023/03/INTERNATIONAL_ENGINEERING_PROGRAM_2303.pdf</t>
  </si>
  <si>
    <t>https://seeds.office.hiroshima-u.ac.jp/profile/en.32b041fa77ca2101520e17560c007669.html</t>
  </si>
  <si>
    <t>5701C</t>
  </si>
  <si>
    <t>5701D</t>
  </si>
  <si>
    <t>5701E</t>
  </si>
  <si>
    <t>https://www.hiroshima-u.ac.jp/en/ilife/research</t>
  </si>
  <si>
    <t>https://home.hiroshima-u.ac.jp/~ykadoya/</t>
  </si>
  <si>
    <t>5702C</t>
  </si>
  <si>
    <t>5702D</t>
  </si>
  <si>
    <t>5702E</t>
  </si>
  <si>
    <t>5706A</t>
  </si>
  <si>
    <t>Graduate School of Innovation and Practice for Smart Society</t>
  </si>
  <si>
    <t>https://iist.hosei.ac.jp/featured-research/</t>
  </si>
  <si>
    <t>https://www.ees.hokudai.ac.jp/kigaku/?page_id=2598</t>
  </si>
  <si>
    <t>https://researchers.general.hokudai.ac.jp/search/result.html?template=template1&amp;mLink=&amp;affiliation=Faculty+of+Economics+and+Business&amp;affiliationCode=170003000000&amp;lang=en</t>
  </si>
  <si>
    <t>https://www.agr.hokudai.ac.jp/en/r/faculty</t>
  </si>
  <si>
    <t>https://www2.sci.hokudai.ac.jp/gs/en</t>
  </si>
  <si>
    <t>https://www.lfsci.hokudai.ac.jp/en/</t>
  </si>
  <si>
    <t>Graduate School of Infectious Diseases</t>
  </si>
  <si>
    <t>7201B</t>
  </si>
  <si>
    <t>Graduate School of Medicine and Veterinary Medicine</t>
  </si>
  <si>
    <t xml:space="preserve">Regarding a list of professors, contact us at
graduate@med.miyazaki-u.ac.jp </t>
  </si>
  <si>
    <t>https://www.miyazaki-u.ac.jp/exam/graduate-exam/selection/nougaku.html</t>
  </si>
  <si>
    <t>https://www.miyazaki-u.ac.jp/exam/graduate-exam/selection/kougaku-sp.html</t>
  </si>
  <si>
    <t>0501K</t>
  </si>
  <si>
    <t>0501L</t>
  </si>
  <si>
    <t>0501M</t>
  </si>
  <si>
    <t>0501N</t>
  </si>
  <si>
    <t>https://www.yamaguchi-u.ac.jp/agr-en/bioenvi/index.html</t>
  </si>
  <si>
    <t>5904C</t>
  </si>
  <si>
    <t>https://www.yamaguchi-u.ac.jp/agr-en/biochemi/index.html</t>
  </si>
  <si>
    <t>https://www.yamaguchi-u.ac.jp/vet/laboratory/gsvm/examination_e.html
*Click on the Admission Procedure (PDF) on the above website and see at the end pages: the list of Supervisors</t>
  </si>
  <si>
    <t>5904D</t>
  </si>
  <si>
    <t>5904E</t>
  </si>
  <si>
    <t>http://yucars.eng.yamaguchi-u.ac.jp/</t>
  </si>
  <si>
    <t>https://www.yamaguchi-u.ac.jp/econo/english/index.html</t>
  </si>
  <si>
    <t>https://www.yamaguchi-u.ac.jp/eas/en/academic-staff-information/index.html</t>
  </si>
  <si>
    <t>1501F</t>
  </si>
  <si>
    <t xml:space="preserve">Integrated Graduate School of Medicine, Engineering, and Agricultural Sciences </t>
  </si>
  <si>
    <t>1501G</t>
  </si>
  <si>
    <t>Graduate Faculty of Interdisciplinary Research</t>
  </si>
  <si>
    <t>http://nerdb-re.yamanashi.ac.jp/Profiles/338/0033742/profile.html?lang=en</t>
  </si>
  <si>
    <t>https://er-web.ynu.ac.jp/html/SEKINE_Takemasa/en.html</t>
  </si>
  <si>
    <t>1101C</t>
  </si>
  <si>
    <t>https://er-web.ynu.ac.jp/html/SASAOKA_Manami/en.html</t>
  </si>
  <si>
    <t>1102D</t>
  </si>
  <si>
    <t>https://www.urban.ynu.ac.jp/english/</t>
  </si>
  <si>
    <t>https://www.yokohama-cu.ac.jp/researcher/researcher_search.html?course%5B%5D=%E9%83%BD%E5%B8%82%E7%A4%BE%E4%BC%9A%E6%96%87%E5%8C%96%E7%A0%94%E7%A9%B6%E7%A7%91%20%E9%83%BD%E5%B8%82%E7%A4%BE%E4%BC%9A%E6%96%87%E5%8C%96%E5%B0%82%E6%94%BB</t>
  </si>
  <si>
    <t>https://www.yokohama-cu.ac.jp/researcher/researcher_search.html?course%5B%5D=%E5%9B%BD%E9%9A%9B%E3%83%9E%E3%83%8D%E3%82%B8%E3%83%A1%E3%83%B3%E3%83%88%E7%A0%94%E7%A9%B6%E7%A7%91%20%E5%9B%BD%E9%9A%9B%E3%83%9E%E3%83%8D%E3%82%B8%E3%83%A1%E3%83%B3%E3%83%88%E5%B0%82%E6%94%BB</t>
  </si>
  <si>
    <t>https://www.yokohama-cu.ac.jp/researcher/researcher_search.html?course%5B%5D=%E7%94%9F%E5%91%BD%E3%83%8A%E3%83%8E%E3%82%B7%E3%82%B9%E3%83%86%E3%83%A0%E7%A7%91%E5%AD%A6%E7%A0%94%E7%A9%B6%E7%A7%91%20%E7%89%A9%E8%B3%AA%E3%82%B7%E3%82%B9%E3%83%86%E3%83%A0%E7%A7%91%E5%AD%A6%E5%B0%82%E6%94%BB</t>
  </si>
  <si>
    <t>https://www.yokohama-cu.ac.jp/researcher/researcher_search.html?course%5B%5D=%E7%94%9F%E5%91%BD%E3%83%8A%E3%83%8E%E3%82%B7%E3%82%B9%E3%83%86%E3%83%A0%E7%A7%91%E5%AD%A6%E7%A0%94%E7%A9%B6%E7%A7%91%20%E7%94%9F%E5%91%BD%E7%92%B0%E5%A2%83%E3%82%B7%E3%82%B9%E3%83%86%E3%83%A0%E7%A7%91%E5%AD%A6%E5%B0%82%E6%94%BB</t>
  </si>
  <si>
    <t>https://www.yokohama-cu.ac.jp/researcher/researcher_search.html?course%5B%5D=%E3%83%87%E3%83%BC%E3%82%BF%E3%82%B5%E3%82%A4%E3%82%A8%E3%83%B3%E3%82%B9%E7%A0%94%E7%A9%B6%E7%A7%91%20%E3%83%87%E3%83%BC%E3%82%BF%E3%82%B5%E3%82%A4%E3%82%A8%E3%83%B3%E3%82%B9%E5%B0%82%E6%94%BB</t>
  </si>
  <si>
    <t>9301K</t>
  </si>
  <si>
    <t>https://gra.rakuno.ac.jp/en/veterinary/staff_1.html</t>
  </si>
  <si>
    <t>APU - Ritsumeikan Asia Pacific University</t>
  </si>
  <si>
    <t>https://admissions.apu.ac.jp/graduate/academics/mba/faculty/</t>
  </si>
  <si>
    <t>https://admissions.apu.ac.jp/graduate/academics/gsa_master/faculty/</t>
  </si>
  <si>
    <t>https://en.ritsumei.ac.jp/gsls/researchers/</t>
  </si>
  <si>
    <t>yeshttp://www.ritsumei.ac.jp/gsps/eng/introduce/professor/</t>
  </si>
  <si>
    <t>http://www.ritsumei.ac.jp/gsps/eng/introduce/professor/yes</t>
  </si>
  <si>
    <t>https://www.tec.u-ryukyu.ac.jp/graduate/en/pgp/</t>
  </si>
  <si>
    <t>Graduate School
of Fundamental Science
and Engineering</t>
  </si>
  <si>
    <t>https://www.waseda.jp/fsci/en/admissions_gs/#anc_4</t>
  </si>
  <si>
    <t>Graduate school of Human Sciences</t>
  </si>
  <si>
    <t>https://www.waseda.jp/fhum/ghum/assets/uploads/2022/12/23_EDICS_Research-Guidance-Information.pdf</t>
  </si>
  <si>
    <t>Environmental Science (Master)/Bioproduction and Environmental Sciences （Doctor）</t>
  </si>
  <si>
    <t>Department of Food Science</t>
  </si>
  <si>
    <t>Bioproduction Sciences Major</t>
  </si>
  <si>
    <t>Bioresources Science Major</t>
  </si>
  <si>
    <t>Regional Environment Creation Major</t>
  </si>
  <si>
    <t>Division of Social Design/Graduate Program in Irrigation, Drainage and Rural Engineering</t>
  </si>
  <si>
    <t>Science and Engineerin/Natural Science (Chemistry)</t>
  </si>
  <si>
    <t>Science and Engineering/Natural Science Program(Biology)</t>
  </si>
  <si>
    <t>Science and Engineering/Natural Science Program(Earth Sciences)</t>
  </si>
  <si>
    <t>Public Infrastructure Program
Civil and Environmental Engineering</t>
  </si>
  <si>
    <t>Division of Global Architecture (International Program of Maritime and Urban Engineering)</t>
  </si>
  <si>
    <t>1) Department of Materials Engineering Science
2) Department of Mechanical Science and Bioengineering
3) Department of Systems Innovation</t>
  </si>
  <si>
    <t>Advanced Pharmaco-science</t>
  </si>
  <si>
    <t>Department of Human Sciences</t>
  </si>
  <si>
    <t>Department of Environmental Sciences</t>
  </si>
  <si>
    <t>Department of Agricultural Bioplogy</t>
  </si>
  <si>
    <t>Department of Applied Biological Chemistry</t>
  </si>
  <si>
    <t>International Cource for food safety and zoonosis</t>
  </si>
  <si>
    <t>Division of Environmental, Life, Natural Science and Technology / Degree Program in Mechanical Systems and Urban Innovation Science / Urban Environment Development course</t>
  </si>
  <si>
    <t>Division of Environmental, Life, Natural Science and Technology / Degree Program in Earth, Environmental and Life Sciences / Rural and  Environment Science course</t>
  </si>
  <si>
    <t>Division of Environmental, Life, Natural Science and Technology / Degree Program in Advanced Science and Technology / Urban Environment Development course</t>
  </si>
  <si>
    <t>Division of Environmental, Life, Natural Science and Technology / Degree Program in Advanced Science and Technology/Advanced Mechanics course</t>
  </si>
  <si>
    <t>Division of Environmental, Life, Natural Science and Technology / Degree Program in Advanced Science and Technology/Agricultural and Biological Chemistry course</t>
  </si>
  <si>
    <t>Division of Environmental, Life, Natural Science and Technology / Degree Program in Earth, Enviromental and Life Sciences / Plant Stress Science Course</t>
  </si>
  <si>
    <t>Division of Interdisciplinary Science and Engineering in Health Systems</t>
  </si>
  <si>
    <t>Doctoral Course　
Division of Medicine</t>
  </si>
  <si>
    <t>Doctoral Course　
Division of Nursing</t>
  </si>
  <si>
    <t>Division of Applied Biological and Rare Sugar Sciences/ SpecialCourse from Asia, Africa and the Pacific Rim</t>
  </si>
  <si>
    <t>Science of Bioresource Production/Regional and Global Resource Economics</t>
  </si>
  <si>
    <t>Resource and Environmental Science of Agriculture,Forestry and fisheries/Environmental Science and Conservation Biology</t>
  </si>
  <si>
    <t>Resource and Environmental Sciences of Agriculture, Forestry and Fisheries/Fisheries Science on Resources and Environments</t>
  </si>
  <si>
    <t>Agriculture, Natural Resources and Forestry / Forest Management</t>
  </si>
  <si>
    <t>Agriculture, Natural Resources and Forestry / Plant Production Science</t>
  </si>
  <si>
    <t>Foon Innovation Science / Advanced Life Science</t>
  </si>
  <si>
    <t>Division of Mathematical and Physical Sciences</t>
  </si>
  <si>
    <t>Division of Electrical Engineering and Computer Science</t>
  </si>
  <si>
    <t>Divison of Medicine (Doctoral Course)</t>
  </si>
  <si>
    <t>Division of Advanced Preventive Medical Sciences (Doctoral Course)</t>
  </si>
  <si>
    <t>Graduate Programs in Environmental Systems / Environmental and Ecological Systems</t>
  </si>
  <si>
    <t>Graduate Programs in Environmental Systems / Resources and Chemical Systems</t>
  </si>
  <si>
    <t>Graduate Program in Information Engineering / Applied Information Systems</t>
  </si>
  <si>
    <t>Co-creative Engineering</t>
  </si>
  <si>
    <t>Department of Life Science and Chemistry / Life Science for Food Division</t>
  </si>
  <si>
    <t>Department of Biological Functions Engineering</t>
  </si>
  <si>
    <t>International Courses in Sustainable Architecture and Urban Systems</t>
  </si>
  <si>
    <t>Social Informatics Course, Department of Informatics</t>
  </si>
  <si>
    <t>Division of Earth and Planetary Sciences</t>
  </si>
  <si>
    <t>Department of Civil and Earth  Resources Engineering</t>
  </si>
  <si>
    <t>Division of Environmental &amp; Symbiotic Sciences</t>
  </si>
  <si>
    <t>Civil &amp; Environmental Engineering</t>
  </si>
  <si>
    <t>Special Course from Asia, Africa amd the Pacific Rim / Agriculture and Marine Science</t>
  </si>
  <si>
    <t>Public Health Course, Medical Science Program</t>
  </si>
  <si>
    <t>Health Care Support Nursing, Nursing Science Program</t>
  </si>
  <si>
    <t>Clinical Science Course, Medicine Program</t>
  </si>
  <si>
    <t>Life Science Course, Medicine Program</t>
  </si>
  <si>
    <t>Engineering Course
（博士の場合）</t>
  </si>
  <si>
    <t>Engineering Course</t>
  </si>
  <si>
    <t>International Collaborative Master Course</t>
  </si>
  <si>
    <t>International Relations Program (IRP)
MA in International Relations</t>
  </si>
  <si>
    <t>International Relations Program (IRP)
MA in Political Science</t>
  </si>
  <si>
    <t>Public Management and Policy Analysis Program (PMPP)
MA in Public Mnagement</t>
  </si>
  <si>
    <t>Public Management and Policy Analysis Program (PMPP)
MA in Public Policy</t>
  </si>
  <si>
    <t>Japan-Global Development program (JGDP): Select concentration areas:
Foreign Policy</t>
  </si>
  <si>
    <t xml:space="preserve">Japan-Global Development program (JGDP): Select concentration areas:
Economic Policy
</t>
  </si>
  <si>
    <t>Japan-Global Development program (JGDP): Select concentration areas:
Development Policy</t>
  </si>
  <si>
    <t>Japan-Global Development program (JGDP): Select concentration areas:
Public Management</t>
  </si>
  <si>
    <t>Digital Transformation Program</t>
  </si>
  <si>
    <t>International Social Entrepreneurship Program</t>
  </si>
  <si>
    <t>Electrical and Electronic Engineering Course (Master's course)/
Mechanical and Electrical Energy Engineering Course (Ph.D course)</t>
  </si>
  <si>
    <t>Civil Engineering and Architectural Design Course</t>
  </si>
  <si>
    <t xml:space="preserve">The Education Program of Advanced T-shaped Person for Co-development of ASEAN and Japan (EPAT) </t>
  </si>
  <si>
    <t>Department of Informatics</t>
  </si>
  <si>
    <t xml:space="preserve">Nursing/Global Nursing Course for Master's Program
</t>
  </si>
  <si>
    <t>Nursing/Global Nursing leadership Course</t>
  </si>
  <si>
    <t xml:space="preserve">Major in Science of Environmental Systems </t>
  </si>
  <si>
    <t xml:space="preserve">Master’s Program in Green Science and Engineering Division </t>
  </si>
  <si>
    <t>Division of Environmental Horticulture, International Cource of Environmental Horticulture</t>
  </si>
  <si>
    <t>Mastre's / Doctoral Program in  Intelligent and Mechanical Interaction Systems</t>
  </si>
  <si>
    <t>Doctoral Program in Agricultural Sciences,
Division of Ecoregion Development Engineering,
Division of Food and Biomass Sciences,
Division of Rural Development Economics</t>
  </si>
  <si>
    <t xml:space="preserve">Doctoral Degree Program in Bioindustrial Sciences </t>
  </si>
  <si>
    <t>Master's Program in Environmental Sciences, Doctoral Program in Environmental Studies
Sustainability Science, Technology, and Policy (SUSTEP)</t>
  </si>
  <si>
    <t>Master’s and Doctoral Program in
Life Science
Innovation
(Bioinformatics)</t>
  </si>
  <si>
    <t>Master’s and Doctoral Program in
Life Science
Innovation (Food
Innovation)</t>
  </si>
  <si>
    <t>Master's and Doctoral Program in
Life Science
Innovation
(Environmental
Management)</t>
  </si>
  <si>
    <t>Master’s and Doctoral Program in
Life Science
Innovation
(Biomolecular
Engineering)</t>
  </si>
  <si>
    <t>Master’s and Doctoral Program in
Life Science
Innovation (Disease
Mechanism)</t>
  </si>
  <si>
    <t>Master’s and Doctoral Program in
Life Science
Innovation (Drug
Discovery)</t>
  </si>
  <si>
    <t>Master's Program in International Public Policy/
Program in Economic and Public Policy (PEPP)</t>
  </si>
  <si>
    <t>Doctoral Program in International Public Policy (Economics and public policy Field)</t>
  </si>
  <si>
    <t>Master's Program in International Public Policy/
Global Leaders Program in International Public Policy (GLIPP)</t>
  </si>
  <si>
    <t>Doctoral Program in International Public Policy/
Global Leaders Program in International Public Policy (GLIPP)</t>
  </si>
  <si>
    <t>Bioproduction and Bioenvironmental Sciences</t>
  </si>
  <si>
    <t>Bioresource and Life Sciences</t>
  </si>
  <si>
    <t>Global Dryland Science</t>
  </si>
  <si>
    <t>Master of Public Health in Global Health Course</t>
  </si>
  <si>
    <t>Department of Information and Communications Engineering/
Information and Communications Engineering Graduate Major</t>
  </si>
  <si>
    <t>Department of Chemical Science and Engineering
Chemical Science and Engineering
Graduate Major</t>
  </si>
  <si>
    <t>Department of Life Science and Technology
・Graduate Major in Life Science and Technology
・Graduate Major in Human Centered Science and Biomedical Engineering</t>
  </si>
  <si>
    <t>Department of Architecture and Building Engineering</t>
  </si>
  <si>
    <t>Department of Biological Sciences</t>
  </si>
  <si>
    <t>Department of Global Fire Science and Technology</t>
  </si>
  <si>
    <t>Course of Public-Private Partnesship</t>
  </si>
  <si>
    <t>Course of International Tourism Management</t>
  </si>
  <si>
    <t>Course of Life Sciences</t>
  </si>
  <si>
    <t>Course of Applied Science (Field of Applied Chemistry, Field of Materials Science)</t>
  </si>
  <si>
    <t>Course of Architecture and Civil Engineering</t>
  </si>
  <si>
    <t>Master of Public Policy, International Program (MPP/IP)</t>
  </si>
  <si>
    <t>Department of Civil Engineering/International Graduate Program in the Field of Civil Engineering and Infrastructure Studies</t>
  </si>
  <si>
    <t>Natural Environmental Studies</t>
  </si>
  <si>
    <t>International Graduate Program in Global Education Studies</t>
  </si>
  <si>
    <t>Divison of Agricultural Bioscience, Department of Animal Science</t>
  </si>
  <si>
    <t>Divison of Agricultural Bioscience, Department of Plant Science</t>
  </si>
  <si>
    <t>Division of Agricultural Chemistry, Department of Food and Natural Product Science</t>
  </si>
  <si>
    <t>Division of Agricultural Bioscience,Department of Agricultural Economics</t>
  </si>
  <si>
    <t>Department of Electrical and Electronic Information Engineering</t>
  </si>
  <si>
    <t>Division of Disaster and Radiation Medical Sciences</t>
  </si>
  <si>
    <t>Global Health</t>
  </si>
  <si>
    <t>Plant Production Sciences</t>
  </si>
  <si>
    <t>Division of Information Science
(Master's course)</t>
  </si>
  <si>
    <t>Division of Information Science
(Doctoral course)</t>
  </si>
  <si>
    <t>Division of Biological Science</t>
  </si>
  <si>
    <t>Division of Materials Science
(Master's course)</t>
  </si>
  <si>
    <t>Division of Materials Science
(Doctoral course)</t>
  </si>
  <si>
    <t>International Development and Regional Studies</t>
  </si>
  <si>
    <t>Field Research in the Environmental Sciences Course, Dept of Environmental Science and Technology</t>
  </si>
  <si>
    <t>Civil Engineering</t>
  </si>
  <si>
    <t>Chemistry Program</t>
  </si>
  <si>
    <t>English Engineering Education Program(e3)
【Division of Applied Physics】</t>
  </si>
  <si>
    <t xml:space="preserve">Doctoral Program:Training Course for Researchers of Medical and Veterinary Science
Master's Program: Training Course for Researchers of Life Science </t>
  </si>
  <si>
    <t>Systems and Design Engineering Division ／Technology Management Course</t>
  </si>
  <si>
    <t>Systems and Design Engineering Division / Mechanosystems Design Engineering Course</t>
  </si>
  <si>
    <t>Applied Chemistry Course</t>
  </si>
  <si>
    <t>Special Educational Program for Green Energy Conversion Science and Technology</t>
  </si>
  <si>
    <t>Energy Materials  Science Course</t>
  </si>
  <si>
    <t>Green Energy Conversion Science and Technology</t>
  </si>
  <si>
    <t>Environmental Social Management Major, Environmental and Social System
ScienceCourse</t>
  </si>
  <si>
    <t>Department of Mechanical Engineering, Materials Science, and Ocean Engineering /
Specialization in Systems Design for Ocean-Space,
Specialization in Aerospace Engineering</t>
  </si>
  <si>
    <t xml:space="preserve">Department of Chemical and life Science /
Specialization in Chemistry Applications and Life Scinece
</t>
  </si>
  <si>
    <t>Master Course of Veterinary Science</t>
  </si>
  <si>
    <t>Doctoral Course of veterinary Medicine</t>
  </si>
  <si>
    <t>Major in Asia Pacific Studies/International Relations</t>
  </si>
  <si>
    <t>Major in Asia Pacific Studies/Society and Culture</t>
  </si>
  <si>
    <t>Major in International Cooperation Policy/International Public Administration</t>
  </si>
  <si>
    <t>Major in International Cooperation Policy/Development Economics</t>
  </si>
  <si>
    <t>Major in International Cooperation Policy/Sustainability Science</t>
  </si>
  <si>
    <t>Major in International Cooperation Policy/Tourism and Hospitarity</t>
  </si>
  <si>
    <t>1) Economics Course
2) Global Political Economy Course</t>
  </si>
  <si>
    <t>International Studies</t>
  </si>
  <si>
    <t>Educational Innovation and Communication Studies</t>
  </si>
  <si>
    <t>From 24 March to 17 May,2024</t>
  </si>
  <si>
    <t>TBD
未定</t>
  </si>
  <si>
    <t>To be determined after April, 2024</t>
  </si>
  <si>
    <t>2024年2月1日～2024年3月31日　Feburary 1, 2024 - March 31, 2024</t>
  </si>
  <si>
    <t>未定
To be determined</t>
  </si>
  <si>
    <t xml:space="preserve">未定
To be determined </t>
  </si>
  <si>
    <t>From February, 2024 to April, 2024</t>
  </si>
  <si>
    <t>未定
TBD</t>
  </si>
  <si>
    <t xml:space="preserve">MC
(Spring Exam)
From April 22 to May 10, 2024 3:00 p.m. (Japan time) 
DC
(Spring Exam)
From April 22 to May 10, 2024 3:00 p.m. (Japan time) </t>
  </si>
  <si>
    <t>Application information for October 2024 will be uploaded with in August 2023.
https://www.es.osaka-u.ac.jp/en/admission-aid/graduate-admissions/index.html</t>
  </si>
  <si>
    <t>to be determined</t>
  </si>
  <si>
    <t>Not yet determined</t>
  </si>
  <si>
    <t xml:space="preserve">
From 1 March to 30 April, 2024</t>
  </si>
  <si>
    <t>未定
TBD</t>
    <rPh sb="0" eb="2">
      <t>ミテイ</t>
    </rPh>
    <phoneticPr fontId="3"/>
  </si>
  <si>
    <t>秋入学は実施していない</t>
  </si>
  <si>
    <t>To be determined</t>
  </si>
  <si>
    <t>Mid-June 2024(expected)</t>
  </si>
  <si>
    <t>Early January 2024(expected)</t>
  </si>
  <si>
    <t>未定/To be determinded 
(Around April to Mid May)</t>
  </si>
  <si>
    <t>②From 24 April to 9 May, 2024</t>
  </si>
  <si>
    <t>Accept at any time
≪The final deadline≫ May 7 (Tuesday), 2024</t>
  </si>
  <si>
    <t>From 9 to 10,Nov.2023</t>
  </si>
  <si>
    <t>From 3 March to 10 March, 2024</t>
  </si>
  <si>
    <t>Application period for October 2024 admission is scheduled in May 2024.(The detailed dates will be announced in March 2024.)</t>
  </si>
  <si>
    <t>Early June 2024</t>
  </si>
  <si>
    <t>April</t>
  </si>
  <si>
    <t>From beginning to middle of June, 2024</t>
  </si>
  <si>
    <t>From end of April to early of May, 2024</t>
  </si>
  <si>
    <t>early October through early December,2023.</t>
  </si>
  <si>
    <t>From March 1 to March 20, 2024</t>
  </si>
  <si>
    <t>To be announced</t>
  </si>
  <si>
    <t>By Middle of March, 2024</t>
  </si>
  <si>
    <t>Early July, 2024</t>
  </si>
  <si>
    <t>To be determined 
未定</t>
  </si>
  <si>
    <t>From 14 February to 16 February,2024</t>
  </si>
  <si>
    <t>It will be decided at the end of March, 2024.</t>
  </si>
  <si>
    <t>[Master's course] 
From 13th of Nov to 17th of Nov 2023
[Doctor's course]
From 13th of Nov to 17th of Nov 2023
From 5th of Feb to 8th of Feb 2024</t>
  </si>
  <si>
    <t xml:space="preserve">To be determined </t>
  </si>
  <si>
    <t>From Feburary to April, 2024</t>
  </si>
  <si>
    <t>from 15 April, 2023 to
 12 April, 2024</t>
  </si>
  <si>
    <t>To be determined later
Likely to take place between 1 March and 31 March. 2024</t>
  </si>
  <si>
    <t>End of May 2024.(TBD)</t>
  </si>
  <si>
    <t>Master's Course
From 27 March to 10 April, 2024
Doctoral Course
From 31 January to 14 February, 2024</t>
  </si>
  <si>
    <t>Application deadline: March 31, 2024</t>
  </si>
  <si>
    <t>From 1st Feb. to 15th April,2024</t>
  </si>
  <si>
    <t>Until beginning of June, 2024
2024年6月初旬まで</t>
    <rPh sb="34" eb="35">
      <t>ネン</t>
    </rPh>
    <rPh sb="36" eb="37">
      <t>ガツ</t>
    </rPh>
    <rPh sb="37" eb="39">
      <t>ショジュン</t>
    </rPh>
    <phoneticPr fontId="2"/>
  </si>
  <si>
    <t>Mid March 2024</t>
  </si>
  <si>
    <t>From 6 November to 8 December, 2023</t>
  </si>
  <si>
    <t>Under consideration</t>
  </si>
  <si>
    <t>Around May to June 2024</t>
  </si>
  <si>
    <t>The information will be given in January,2024.</t>
  </si>
  <si>
    <t>Online Application Period：March 13, 2024, 10:00 a.m. - April 3, 2024, 11:59 p.m.(JST)
Materials Receipt Deadline：April 10, 2024</t>
  </si>
  <si>
    <t>June, 2024</t>
  </si>
  <si>
    <t>December,2023</t>
  </si>
  <si>
    <t>TBA</t>
  </si>
  <si>
    <t>January 26 (Fri)
- February 9, 2024 (Fri)
(PhD Only)</t>
  </si>
  <si>
    <t>1 December, to 15 December, 2023</t>
  </si>
  <si>
    <t>From 1 April to May 6, 2024</t>
  </si>
  <si>
    <t>From 1 December to 15 December, 2023</t>
  </si>
  <si>
    <t>2024-Jan-31</t>
  </si>
  <si>
    <t>2024-End of February</t>
  </si>
  <si>
    <t>12/1(Fri)-12/15(Fri),2023</t>
  </si>
  <si>
    <t>未定　TBD</t>
  </si>
  <si>
    <t>by the end of June, 2024</t>
  </si>
  <si>
    <t>未定</t>
  </si>
  <si>
    <t>Undecided</t>
  </si>
  <si>
    <t>From 1 June, 2023 to 24 May, 2024</t>
  </si>
  <si>
    <t>to be decided</t>
  </si>
  <si>
    <t>From 1 March to 31 May,2024</t>
  </si>
  <si>
    <t>From 12 Jan to 18 Jan,2024</t>
  </si>
  <si>
    <t>From around March 2024 to  April 2024</t>
  </si>
  <si>
    <t>Mid January,2024
(undecided)</t>
  </si>
  <si>
    <t>Late February,2024
(undecided)</t>
  </si>
  <si>
    <t>To be determined
未定</t>
  </si>
  <si>
    <t>The application must be received NO LATER than the end of March, 2024 by EMS or international courier service.
Applicants should confirm the delivery status of the application documents by him/her through EMS tracking number service, etc.</t>
  </si>
  <si>
    <t>2024年4月末までを予定
To be scheduled by the end of April, 2024</t>
  </si>
  <si>
    <t>May 2024 (to be determined)</t>
  </si>
  <si>
    <t>From 27 March to 10 April, 2024</t>
  </si>
  <si>
    <t>From 1 November to 13 December,2023</t>
  </si>
  <si>
    <t>From 01 September 2023 to 5 April,2024</t>
  </si>
  <si>
    <t>From 7 December to 21 December,2023</t>
  </si>
  <si>
    <t>Around Middle of  April to　Late of April, 2024</t>
  </si>
  <si>
    <t>From 12 June to 13 July,2024(for reference)</t>
  </si>
  <si>
    <t>to 18 May, 2024</t>
  </si>
  <si>
    <t>25 May to 12 April,2024</t>
  </si>
  <si>
    <t>該当しない
N/A</t>
  </si>
  <si>
    <t>2023 October to 2024 May</t>
  </si>
  <si>
    <t>From Feb to middle of March, 2024</t>
  </si>
  <si>
    <t>23‐Jun</t>
  </si>
  <si>
    <t>所定のアドレスに問い合わせてくださいPlease send anemail in the nextcolumn</t>
  </si>
  <si>
    <t>Pre-application period:
22 December, 2023
Aplpplication Period:
From 22 January to 24 January, 2024</t>
  </si>
  <si>
    <t>From Feburary 5 to Feburary 15, 2024</t>
  </si>
  <si>
    <t>From 27 May to 29 May,2024</t>
  </si>
  <si>
    <t>From 16 October, 2023 to 13 May,2024</t>
  </si>
  <si>
    <t>undecided</t>
  </si>
  <si>
    <t>対象外</t>
  </si>
  <si>
    <t>March, 2024 (Scheduled publishing)</t>
  </si>
  <si>
    <t>From 1 May to 14 May,2024</t>
  </si>
  <si>
    <t>2024年4月上旬～中旬
（参考：2024年10月入学の場合は，2024年4月1日～4月20日）
Beginnig of April to Mid-April, 2024
(FYI: April 1 to April 20, 2024 for 2024 October addmission)</t>
  </si>
  <si>
    <t>The begginning of April, 2024
 （※Applicants must contact us prior to submit the application to identify the supervisor by middle of March, 2023）</t>
  </si>
  <si>
    <t>Matster's program
April 2024</t>
  </si>
  <si>
    <t>From 1 April to 31 May, 2024</t>
  </si>
  <si>
    <t>May, 2024</t>
  </si>
  <si>
    <t>In the beginning of  July, 2024</t>
  </si>
  <si>
    <t>In the beginning of  July,2024</t>
  </si>
  <si>
    <t>late June,2024</t>
  </si>
  <si>
    <t>TBD for October 2024 admission</t>
  </si>
  <si>
    <t>未定
To be　Determinded</t>
  </si>
  <si>
    <t>未定
To be　Determinded</t>
    <rPh sb="0" eb="2">
      <t>ミテイ</t>
    </rPh>
    <phoneticPr fontId="4"/>
  </si>
  <si>
    <t>From 1 April to 2 May,2024</t>
  </si>
  <si>
    <t>Early June (For one week),2024</t>
  </si>
  <si>
    <t>From 15 April to 7 May, 2024</t>
  </si>
  <si>
    <t>From 22 March to 29 March, 2024</t>
  </si>
  <si>
    <t>Same application period as general overseas students
TBD</t>
  </si>
  <si>
    <t>該当しない</t>
  </si>
  <si>
    <t>To be determind</t>
  </si>
  <si>
    <t>From 22 January to  5 March, 2024</t>
  </si>
  <si>
    <t>To be determine</t>
  </si>
  <si>
    <t>Online　submission : from April 1 to April 3, 2024 (Japan time)
Submission of documents by mail : from April 14 to April 25, 2024 (Japan time)</t>
  </si>
  <si>
    <t>MA
From 16 February to 23 February,2024
PhD
From 8 March to 15 March,2024</t>
  </si>
  <si>
    <t>2023/11/10～2023/11/17</t>
  </si>
  <si>
    <t xml:space="preserve">TBD
</t>
  </si>
  <si>
    <t xml:space="preserve">To be determined
Usually from late March to early April </t>
  </si>
  <si>
    <t>TBA (Usually mid March to early April)</t>
  </si>
  <si>
    <t>From 15 April to 2 May, 2024</t>
  </si>
  <si>
    <t>TBD
Roughly from Mid-May to Mid June, but if JICA asks earlier processing, it can be set in April.</t>
  </si>
  <si>
    <t>TBA (Usually late March)</t>
  </si>
  <si>
    <t>Capacity Development for Officials of the Ministry of Finance and Planning through Master’s Degree Programs</t>
    <phoneticPr fontId="1"/>
  </si>
  <si>
    <t xml:space="preserve">National Graduate Institute for Policy Studies </t>
    <phoneticPr fontId="1"/>
  </si>
  <si>
    <t>Graduate School of Policy Studies</t>
    <phoneticPr fontId="1"/>
  </si>
  <si>
    <t>One-year Master’s Program of Public Policy (MP1)</t>
    <phoneticPr fontId="1"/>
  </si>
  <si>
    <t>Two-year Master’s Program of Public Policy (MP2)</t>
    <phoneticPr fontId="1"/>
  </si>
  <si>
    <t>Macroeconomic Policy Program (1year)</t>
    <phoneticPr fontId="1"/>
  </si>
  <si>
    <t>Macroeconomic Policy Program (2years)</t>
    <phoneticPr fontId="1"/>
  </si>
  <si>
    <t>GRIPS Global Governance Program (G-cube)</t>
    <phoneticPr fontId="1"/>
  </si>
  <si>
    <t>Policy Analysis Program</t>
    <phoneticPr fontId="1"/>
  </si>
  <si>
    <t>Science, Technology and Innovation Policy Program</t>
    <phoneticPr fontId="1"/>
  </si>
  <si>
    <t>Public Finance Program (Tax Course)</t>
    <phoneticPr fontId="1"/>
  </si>
  <si>
    <t>Graduate School of Business Sciences, Humanities and Social Sciences
Degree Programs in
Humanities and
Social Sciences</t>
    <phoneticPr fontId="1"/>
  </si>
  <si>
    <r>
      <t>Graduate School of Sustainability Science</t>
    </r>
    <r>
      <rPr>
        <sz val="10"/>
        <rFont val="ＭＳ ゴシック"/>
        <family val="3"/>
        <charset val="128"/>
      </rPr>
      <t>（</t>
    </r>
    <r>
      <rPr>
        <sz val="10"/>
        <rFont val="Arial"/>
        <family val="2"/>
      </rPr>
      <t>Department of Dryland Science)</t>
    </r>
    <phoneticPr fontId="1"/>
  </si>
  <si>
    <t>3201A</t>
    <phoneticPr fontId="1"/>
  </si>
  <si>
    <t>Graduate School of
Science and
Technology
Degree Programs in
Life and Earth
Sciences</t>
    <phoneticPr fontId="1"/>
  </si>
  <si>
    <t>0706F</t>
    <phoneticPr fontId="1"/>
  </si>
  <si>
    <t>1803C</t>
    <phoneticPr fontId="1"/>
  </si>
  <si>
    <t>2803A</t>
    <phoneticPr fontId="1"/>
  </si>
  <si>
    <t>1001J</t>
    <phoneticPr fontId="1"/>
  </si>
  <si>
    <t>6201F</t>
    <phoneticPr fontId="1"/>
  </si>
  <si>
    <t>2309A</t>
    <phoneticPr fontId="1"/>
  </si>
  <si>
    <t>2304A</t>
    <phoneticPr fontId="1"/>
  </si>
  <si>
    <t>7602B</t>
    <phoneticPr fontId="1"/>
  </si>
  <si>
    <t>https://www.sci.u-ryukyu.ac.jp/?page_id=443
https://www.sci.u-ryukyu.ac.jp/wp/wp-content/uploads/2023/05/5480579f171570c3aebb26824804517e.pdf</t>
    <phoneticPr fontId="1"/>
  </si>
  <si>
    <t>7601A</t>
    <phoneticPr fontId="1"/>
  </si>
  <si>
    <t>9301I</t>
    <phoneticPr fontId="1"/>
  </si>
  <si>
    <t>1103B</t>
    <phoneticPr fontId="1"/>
  </si>
  <si>
    <t>&lt;Master's&gt;
Specialization in Infrastructure and Urban Society (Humanities and Social Sciences Field), Department of Infrastructure and Urban Society 
&lt;Doctoral&gt;
Department of Urban Innovation (Humanities and Social Sciences Field)</t>
    <phoneticPr fontId="1"/>
  </si>
  <si>
    <t>Meiji University</t>
    <phoneticPr fontId="1"/>
  </si>
  <si>
    <t>3001A</t>
    <phoneticPr fontId="1"/>
  </si>
  <si>
    <t>https://gra.rakuno.ac.jp/en/veterinary/staff_1.html</t>
    <phoneticPr fontId="1"/>
  </si>
  <si>
    <t>1201A</t>
    <phoneticPr fontId="1"/>
  </si>
  <si>
    <t>https://www.yokohama-cu.ac.jp/researcher/researcher_search.html?course%5B%5D=%E3%81%AA%E3%81%97&amp;course%5B%5D=%E7%94%9F%E5%91%BD%E5%8C%BB%E7%A7%91%E5%AD%A6%E7%A0%94%E7%A9%B6%E7%A7%91%20%E7%94%9F%E5%91%BD%E5%8C%BB%E7%A7%91%E5%AD%A6%E5%B0%82%E6%94%BB</t>
    <phoneticPr fontId="1"/>
  </si>
  <si>
    <t>0401A</t>
    <phoneticPr fontId="1"/>
  </si>
  <si>
    <t>https://www.akita-u.ac.jp/shigen/eng/graduate/info.html</t>
    <phoneticPr fontId="1"/>
  </si>
  <si>
    <t>0801A</t>
    <phoneticPr fontId="1"/>
  </si>
  <si>
    <r>
      <t>TBA</t>
    </r>
    <r>
      <rPr>
        <sz val="10"/>
        <color theme="10"/>
        <rFont val="ＭＳ ゴシック"/>
        <family val="3"/>
        <charset val="128"/>
      </rPr>
      <t>（</t>
    </r>
    <r>
      <rPr>
        <sz val="10"/>
        <color theme="10"/>
        <rFont val="Arial"/>
        <family val="2"/>
      </rPr>
      <t>For reference, the list for the 2023 October entrance exam can be found at the following URL, page 21 to 23. Application Guidelines for the exam of AY2023 October Admissions</t>
    </r>
    <r>
      <rPr>
        <sz val="10"/>
        <color theme="10"/>
        <rFont val="Cambria Math"/>
        <family val="1"/>
      </rPr>
      <t>⇒</t>
    </r>
    <r>
      <rPr>
        <sz val="10"/>
        <color theme="10"/>
        <rFont val="Arial"/>
        <family val="2"/>
      </rPr>
      <t xml:space="preserve"> https://www.agr.ibaraki.ac.jp/assets/images/guidance/pdf/R5_master1_oct_eng.pdf</t>
    </r>
    <r>
      <rPr>
        <sz val="10"/>
        <color theme="10"/>
        <rFont val="ＭＳ ゴシック"/>
        <family val="3"/>
        <charset val="128"/>
      </rPr>
      <t>）</t>
    </r>
    <phoneticPr fontId="1"/>
  </si>
  <si>
    <t>0601F</t>
    <phoneticPr fontId="1"/>
  </si>
  <si>
    <t>Division of Bioproduction Science</t>
    <phoneticPr fontId="1"/>
  </si>
  <si>
    <t>Type of Certificate</t>
    <phoneticPr fontId="1"/>
  </si>
  <si>
    <t>Private（profit）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</si>
</sst>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809]dd\ mmmm\ yyyy;@"/>
    <numFmt numFmtId="165" formatCode="yyyy/m/d;@"/>
    <numFmt numFmtId="166" formatCode="0;;;@"/>
    <numFmt numFmtId="167" formatCode="000"/>
    <numFmt numFmtId="168" formatCode="0_);[Red]\(0\)"/>
    <numFmt numFmtId="169" formatCode="#"/>
    <numFmt numFmtId="170" formatCode="&quot;Select from HERE&quot;"/>
  </numFmts>
  <fonts count="68">
    <font>
      <sz val="11"/>
      <color theme="1"/>
      <name val="Calibri"/>
      <family val="2"/>
      <charset val="128"/>
      <scheme val="minor"/>
    </font>
    <font>
      <sz val="6"/>
      <name val="Calibri"/>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b/>
      <sz val="11"/>
      <name val="Arial"/>
      <family val="2"/>
    </font>
    <font>
      <sz val="8"/>
      <color theme="1"/>
      <name val="ＭＳ Ｐゴシック"/>
      <family val="3"/>
      <charset val="128"/>
    </font>
    <font>
      <b/>
      <sz val="10"/>
      <color theme="1"/>
      <name val="ＭＳ Ｐゴシック"/>
      <family val="3"/>
      <charset val="128"/>
    </font>
    <font>
      <sz val="11"/>
      <color theme="1"/>
      <name val="Calibri"/>
      <family val="2"/>
      <charset val="128"/>
      <scheme val="minor"/>
    </font>
    <font>
      <sz val="10"/>
      <name val="Arial"/>
      <family val="2"/>
    </font>
    <font>
      <sz val="10"/>
      <color theme="1"/>
      <name val="ＭＳ Ｐゴシック"/>
      <family val="3"/>
      <charset val="128"/>
    </font>
    <font>
      <sz val="9"/>
      <color indexed="81"/>
      <name val="MS P ゴシック"/>
      <family val="3"/>
      <charset val="128"/>
    </font>
    <font>
      <b/>
      <sz val="9"/>
      <color indexed="81"/>
      <name val="MS P ゴシック"/>
      <family val="3"/>
      <charset val="128"/>
    </font>
    <font>
      <sz val="7"/>
      <name val="Arial"/>
      <family val="2"/>
    </font>
    <font>
      <b/>
      <u/>
      <sz val="10"/>
      <color rgb="FFFF0000"/>
      <name val="Arial"/>
      <family val="2"/>
    </font>
    <font>
      <b/>
      <sz val="10"/>
      <color rgb="FFFF0000"/>
      <name val="Arial"/>
      <family val="2"/>
    </font>
    <font>
      <sz val="16"/>
      <color theme="1"/>
      <name val="Arial"/>
      <family val="2"/>
    </font>
    <font>
      <sz val="16"/>
      <color theme="1"/>
      <name val="ＭＳ Ｐゴシック"/>
      <family val="3"/>
      <charset val="128"/>
    </font>
    <font>
      <b/>
      <sz val="7.5"/>
      <name val="ＭＳ Ｐゴシック"/>
      <family val="3"/>
      <charset val="128"/>
    </font>
    <font>
      <b/>
      <sz val="7.5"/>
      <name val="Arial"/>
      <family val="2"/>
    </font>
    <font>
      <b/>
      <sz val="9"/>
      <color indexed="81"/>
      <name val="Arial"/>
      <family val="2"/>
    </font>
    <font>
      <sz val="12"/>
      <color theme="1"/>
      <name val="Arial"/>
      <family val="2"/>
    </font>
    <font>
      <sz val="14"/>
      <color theme="1"/>
      <name val="Arial"/>
      <family val="2"/>
    </font>
    <font>
      <u/>
      <sz val="10"/>
      <color theme="1"/>
      <name val="Arial"/>
      <family val="2"/>
    </font>
    <font>
      <sz val="9"/>
      <name val="Arial"/>
      <family val="2"/>
    </font>
    <font>
      <b/>
      <sz val="10"/>
      <name val="Arial"/>
      <family val="2"/>
    </font>
    <font>
      <sz val="10"/>
      <color theme="0"/>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9"/>
      <color theme="1"/>
      <name val="BIZ UDゴシック"/>
      <family val="3"/>
      <charset val="128"/>
    </font>
    <font>
      <b/>
      <sz val="9"/>
      <color theme="1"/>
      <name val="BIZ UDゴシック"/>
      <family val="3"/>
      <charset val="128"/>
    </font>
    <font>
      <b/>
      <sz val="9"/>
      <name val="BIZ UDゴシック"/>
      <family val="3"/>
      <charset val="128"/>
    </font>
    <font>
      <sz val="11"/>
      <color theme="1"/>
      <name val="Arial"/>
      <family val="2"/>
    </font>
    <font>
      <u/>
      <sz val="11"/>
      <color theme="10"/>
      <name val="Arial"/>
      <family val="2"/>
    </font>
    <font>
      <sz val="7.5"/>
      <name val="Arial"/>
      <family val="3"/>
      <charset val="128"/>
    </font>
    <font>
      <sz val="7.5"/>
      <name val="Segoe UI Symbol"/>
      <family val="3"/>
    </font>
    <font>
      <sz val="10"/>
      <color theme="1"/>
      <name val="Arial"/>
      <family val="2"/>
      <charset val="128"/>
    </font>
    <font>
      <sz val="10"/>
      <color theme="10"/>
      <name val="Arial"/>
      <family val="2"/>
    </font>
    <font>
      <b/>
      <sz val="7"/>
      <color rgb="FFFF0000"/>
      <name val="Arial"/>
      <family val="2"/>
    </font>
    <font>
      <u/>
      <sz val="7"/>
      <color theme="10"/>
      <name val="Arial"/>
      <family val="2"/>
    </font>
    <font>
      <sz val="10"/>
      <color theme="1"/>
      <name val="Arial"/>
      <family val="3"/>
      <charset val="128"/>
    </font>
    <font>
      <sz val="6"/>
      <color theme="1"/>
      <name val="Meiryo UI"/>
      <family val="3"/>
      <charset val="128"/>
    </font>
    <font>
      <b/>
      <sz val="9"/>
      <color indexed="81"/>
      <name val="ＭＳ Ｐゴシック"/>
      <family val="3"/>
      <charset val="128"/>
    </font>
    <font>
      <b/>
      <sz val="7"/>
      <color theme="1"/>
      <name val="Arial"/>
      <family val="2"/>
    </font>
    <font>
      <sz val="10"/>
      <color theme="1"/>
      <name val="Segoe UI Symbol"/>
      <family val="2"/>
    </font>
    <font>
      <sz val="7"/>
      <name val="ＭＳ Ｐゴシック"/>
      <family val="3"/>
      <charset val="128"/>
    </font>
    <font>
      <sz val="7"/>
      <name val="Segoe UI Symbol"/>
      <family val="2"/>
    </font>
    <font>
      <b/>
      <sz val="10"/>
      <color rgb="FF000000"/>
      <name val="Arial"/>
      <family val="2"/>
    </font>
    <font>
      <sz val="8"/>
      <name val="Arial"/>
      <family val="2"/>
    </font>
    <font>
      <u/>
      <sz val="10"/>
      <color rgb="FFFF0000"/>
      <name val="Arial"/>
      <family val="2"/>
    </font>
    <font>
      <sz val="7.5"/>
      <name val="ＭＳ Ｐゴシック"/>
      <family val="2"/>
      <charset val="128"/>
    </font>
    <font>
      <sz val="7.5"/>
      <name val="Arial"/>
      <family val="3"/>
    </font>
    <font>
      <sz val="10"/>
      <name val="ＭＳ ゴシック"/>
      <family val="3"/>
      <charset val="128"/>
    </font>
    <font>
      <sz val="8"/>
      <color theme="1"/>
      <name val="ＭＳ Ｐゴシック"/>
      <family val="2"/>
      <charset val="128"/>
    </font>
    <font>
      <sz val="10"/>
      <color theme="10"/>
      <name val="ＭＳ ゴシック"/>
      <family val="3"/>
      <charset val="128"/>
    </font>
    <font>
      <sz val="10"/>
      <color theme="10"/>
      <name val="Cambria Math"/>
      <family val="1"/>
    </font>
  </fonts>
  <fills count="13">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66FFFF"/>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right style="thin">
        <color rgb="FF000000"/>
      </right>
      <top/>
      <bottom style="medium">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000000"/>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medium">
        <color indexed="64"/>
      </right>
      <top style="thin">
        <color rgb="FF000000"/>
      </top>
      <bottom/>
      <diagonal/>
    </border>
    <border>
      <left/>
      <right style="medium">
        <color indexed="64"/>
      </right>
      <top style="medium">
        <color rgb="FF000000"/>
      </top>
      <bottom/>
      <diagonal/>
    </border>
  </borders>
  <cellStyleXfs count="4">
    <xf numFmtId="0" fontId="0" fillId="0" borderId="0">
      <alignment vertical="center"/>
    </xf>
    <xf numFmtId="0" fontId="7" fillId="0" borderId="0">
      <alignment vertical="center"/>
    </xf>
    <xf numFmtId="0" fontId="18" fillId="0" borderId="0">
      <alignment vertical="center"/>
    </xf>
    <xf numFmtId="170" fontId="45" fillId="0" borderId="0" applyNumberFormat="0" applyFill="0" applyBorder="0" applyProtection="0">
      <alignment vertical="center" wrapText="1"/>
    </xf>
  </cellStyleXfs>
  <cellXfs count="92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6" fillId="0" borderId="0" xfId="0" applyFont="1">
      <alignment vertical="center"/>
    </xf>
    <xf numFmtId="0" fontId="2" fillId="0" borderId="0" xfId="0" applyFont="1" applyAlignment="1"/>
    <xf numFmtId="0" fontId="2" fillId="0" borderId="6" xfId="0" applyFont="1" applyBorder="1">
      <alignment vertical="center"/>
    </xf>
    <xf numFmtId="0" fontId="6" fillId="0" borderId="0" xfId="0" applyFont="1" applyAlignment="1">
      <alignment vertical="center" wrapText="1"/>
    </xf>
    <xf numFmtId="0" fontId="6" fillId="0" borderId="0" xfId="0" applyFont="1" applyAlignment="1">
      <alignment vertical="center" wrapText="1" shrinkToFit="1"/>
    </xf>
    <xf numFmtId="0" fontId="2" fillId="0" borderId="0" xfId="0" applyFont="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xf>
    <xf numFmtId="0" fontId="4" fillId="0" borderId="0" xfId="0" applyFont="1" applyAlignment="1"/>
    <xf numFmtId="0" fontId="17" fillId="0" borderId="0" xfId="0" applyFont="1" applyAlignment="1">
      <alignment horizontal="center" vertical="center"/>
    </xf>
    <xf numFmtId="0" fontId="3" fillId="0" borderId="0" xfId="0" applyFont="1" applyAlignment="1"/>
    <xf numFmtId="0" fontId="19" fillId="0" borderId="1" xfId="0" applyFont="1" applyBorder="1" applyAlignment="1" applyProtection="1">
      <alignment vertical="center" wrapText="1"/>
      <protection locked="0"/>
    </xf>
    <xf numFmtId="0" fontId="19" fillId="0" borderId="1" xfId="0" applyFont="1" applyBorder="1" applyAlignment="1">
      <alignment vertical="center" wrapText="1"/>
    </xf>
    <xf numFmtId="0" fontId="19" fillId="0" borderId="1" xfId="2" applyFont="1" applyBorder="1" applyAlignment="1" applyProtection="1">
      <alignment vertical="center" wrapText="1"/>
      <protection locked="0"/>
    </xf>
    <xf numFmtId="0" fontId="19" fillId="0" borderId="1" xfId="2" applyFont="1" applyBorder="1" applyAlignment="1">
      <alignment vertical="center" wrapText="1"/>
    </xf>
    <xf numFmtId="0" fontId="2" fillId="6" borderId="1" xfId="0" applyFont="1" applyFill="1" applyBorder="1" applyAlignment="1" applyProtection="1">
      <alignment vertical="center" wrapText="1"/>
      <protection locked="0"/>
    </xf>
    <xf numFmtId="0" fontId="4" fillId="0" borderId="0" xfId="0" applyFont="1" applyAlignment="1">
      <alignment horizontal="left"/>
    </xf>
    <xf numFmtId="0" fontId="2"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protection locked="0"/>
    </xf>
    <xf numFmtId="0" fontId="2" fillId="0" borderId="1" xfId="0" applyFont="1" applyBorder="1">
      <alignment vertical="center"/>
    </xf>
    <xf numFmtId="49" fontId="19" fillId="0" borderId="1" xfId="0" applyNumberFormat="1" applyFont="1" applyBorder="1">
      <alignment vertical="center"/>
    </xf>
    <xf numFmtId="0" fontId="3" fillId="0" borderId="6" xfId="0" applyFont="1" applyBorder="1">
      <alignment vertical="center"/>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6" fillId="0" borderId="0" xfId="0" applyFont="1" applyAlignment="1">
      <alignment horizontal="left" vertical="top" wrapText="1"/>
    </xf>
    <xf numFmtId="0" fontId="31" fillId="0" borderId="0" xfId="0" applyFont="1" applyAlignment="1">
      <alignment horizontal="center" vertical="top" wrapText="1"/>
    </xf>
    <xf numFmtId="0" fontId="2" fillId="0" borderId="0" xfId="0" applyFont="1" applyAlignment="1">
      <alignment horizontal="right" vertical="center" wrapText="1"/>
    </xf>
    <xf numFmtId="0" fontId="2"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protection locked="0"/>
    </xf>
    <xf numFmtId="0" fontId="4" fillId="0" borderId="0" xfId="0" applyFont="1" applyAlignment="1" applyProtection="1">
      <protection locked="0"/>
    </xf>
    <xf numFmtId="0" fontId="2" fillId="0" borderId="0" xfId="0" applyFont="1" applyAlignment="1" applyProtection="1">
      <alignment horizontal="left" vertical="center"/>
      <protection locked="0"/>
    </xf>
    <xf numFmtId="0" fontId="3" fillId="0" borderId="24" xfId="0" applyFont="1" applyBorder="1" applyAlignment="1" applyProtection="1">
      <protection locked="0"/>
    </xf>
    <xf numFmtId="0" fontId="4" fillId="0" borderId="24" xfId="0" applyFont="1" applyBorder="1" applyAlignment="1" applyProtection="1">
      <protection locked="0"/>
    </xf>
    <xf numFmtId="0" fontId="5"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89" xfId="0" applyFont="1" applyBorder="1" applyProtection="1">
      <alignment vertical="center"/>
      <protection locked="0"/>
    </xf>
    <xf numFmtId="0" fontId="5" fillId="0" borderId="19" xfId="0" applyFont="1" applyBorder="1" applyAlignment="1" applyProtection="1">
      <alignment wrapText="1"/>
      <protection locked="0"/>
    </xf>
    <xf numFmtId="0" fontId="5" fillId="0" borderId="0" xfId="0" applyFont="1" applyAlignment="1" applyProtection="1">
      <alignment wrapText="1"/>
      <protection locked="0"/>
    </xf>
    <xf numFmtId="0" fontId="2" fillId="0" borderId="0" xfId="0" applyFont="1" applyAlignment="1" applyProtection="1">
      <alignment horizontal="left" wrapText="1"/>
      <protection locked="0"/>
    </xf>
    <xf numFmtId="0" fontId="5" fillId="0" borderId="0" xfId="0" applyFont="1" applyProtection="1">
      <alignment vertical="center"/>
      <protection locked="0"/>
    </xf>
    <xf numFmtId="0" fontId="5" fillId="0" borderId="0" xfId="0" applyFont="1" applyAlignment="1" applyProtection="1">
      <alignment horizontal="left" wrapText="1"/>
      <protection locked="0"/>
    </xf>
    <xf numFmtId="0" fontId="2" fillId="0" borderId="0" xfId="0" applyFont="1" applyAlignment="1" applyProtection="1">
      <alignment horizontal="left" vertical="top"/>
      <protection locked="0"/>
    </xf>
    <xf numFmtId="0" fontId="5" fillId="0" borderId="0" xfId="0" applyFont="1" applyAlignment="1" applyProtection="1">
      <alignment horizontal="justify" vertical="top"/>
      <protection locked="0"/>
    </xf>
    <xf numFmtId="0" fontId="5" fillId="0" borderId="0" xfId="0" applyFont="1" applyAlignment="1" applyProtection="1">
      <alignment horizontal="left" vertical="top"/>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19" xfId="0" applyFont="1" applyBorder="1" applyAlignment="1" applyProtection="1">
      <alignment vertical="center" wrapText="1"/>
      <protection locked="0"/>
    </xf>
    <xf numFmtId="0" fontId="2" fillId="0" borderId="19" xfId="0" applyFont="1" applyBorder="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5" fillId="0" borderId="0" xfId="0" applyFont="1" applyAlignment="1" applyProtection="1">
      <alignment vertical="top" shrinkToFit="1"/>
      <protection locked="0"/>
    </xf>
    <xf numFmtId="0" fontId="5" fillId="0" borderId="0" xfId="0" applyFont="1" applyAlignment="1" applyProtection="1">
      <alignment vertical="center" shrinkToFit="1"/>
      <protection locked="0"/>
    </xf>
    <xf numFmtId="0" fontId="10" fillId="0" borderId="0" xfId="0" applyFont="1" applyAlignment="1" applyProtection="1">
      <alignment horizontal="left"/>
      <protection locked="0"/>
    </xf>
    <xf numFmtId="0" fontId="24" fillId="0" borderId="0" xfId="0" applyFont="1" applyAlignment="1" applyProtection="1">
      <alignment horizontal="left"/>
      <protection locked="0"/>
    </xf>
    <xf numFmtId="0" fontId="10" fillId="0" borderId="0" xfId="0" applyFont="1" applyProtection="1">
      <alignment vertical="center"/>
      <protection locked="0"/>
    </xf>
    <xf numFmtId="0" fontId="10" fillId="0" borderId="0" xfId="0" applyFont="1" applyAlignment="1" applyProtection="1">
      <alignment wrapText="1"/>
      <protection locked="0"/>
    </xf>
    <xf numFmtId="0" fontId="2" fillId="0" borderId="0" xfId="0" applyFont="1" applyAlignment="1" applyProtection="1">
      <alignment wrapText="1"/>
      <protection locked="0"/>
    </xf>
    <xf numFmtId="0" fontId="5" fillId="0" borderId="0" xfId="0" applyFont="1" applyAlignment="1" applyProtection="1">
      <alignment vertical="top" wrapText="1"/>
      <protection locked="0"/>
    </xf>
    <xf numFmtId="0" fontId="5" fillId="0" borderId="0" xfId="0" applyFont="1" applyAlignment="1" applyProtection="1">
      <alignment horizontal="left" vertical="top" wrapText="1"/>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top" wrapText="1"/>
      <protection locked="0"/>
    </xf>
    <xf numFmtId="0" fontId="2" fillId="0" borderId="6" xfId="0" applyFont="1" applyBorder="1" applyProtection="1">
      <alignment vertical="center"/>
      <protection locked="0"/>
    </xf>
    <xf numFmtId="0" fontId="2" fillId="0" borderId="3" xfId="0" applyFont="1" applyBorder="1" applyAlignment="1" applyProtection="1">
      <alignment wrapText="1"/>
      <protection locked="0"/>
    </xf>
    <xf numFmtId="0" fontId="2" fillId="0" borderId="3" xfId="0" applyFont="1" applyBorder="1" applyAlignment="1" applyProtection="1">
      <alignment horizontal="left" wrapText="1"/>
      <protection locked="0"/>
    </xf>
    <xf numFmtId="0" fontId="2" fillId="0" borderId="0" xfId="0" applyFont="1" applyAlignment="1" applyProtection="1">
      <protection locked="0"/>
    </xf>
    <xf numFmtId="0" fontId="2" fillId="0" borderId="96" xfId="0" applyFont="1" applyBorder="1" applyProtection="1">
      <alignment vertical="center"/>
      <protection locked="0"/>
    </xf>
    <xf numFmtId="0" fontId="2" fillId="0" borderId="96" xfId="0" applyFont="1" applyBorder="1" applyAlignment="1" applyProtection="1">
      <alignment horizontal="left" vertical="center"/>
      <protection locked="0"/>
    </xf>
    <xf numFmtId="0" fontId="4" fillId="0" borderId="96" xfId="0" applyFont="1" applyBorder="1" applyAlignment="1" applyProtection="1">
      <protection locked="0"/>
    </xf>
    <xf numFmtId="0" fontId="2" fillId="0" borderId="0" xfId="0" applyFont="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49" fontId="37" fillId="9" borderId="28" xfId="0" applyNumberFormat="1" applyFont="1" applyFill="1" applyBorder="1" applyAlignment="1" applyProtection="1">
      <alignment vertical="top" wrapText="1"/>
      <protection locked="0"/>
    </xf>
    <xf numFmtId="49" fontId="37" fillId="5" borderId="66" xfId="0" applyNumberFormat="1" applyFont="1" applyFill="1" applyBorder="1" applyAlignment="1" applyProtection="1">
      <alignment horizontal="center" vertical="top" wrapText="1"/>
      <protection locked="0"/>
    </xf>
    <xf numFmtId="49" fontId="37" fillId="9" borderId="0" xfId="0" applyNumberFormat="1" applyFont="1" applyFill="1" applyAlignment="1" applyProtection="1">
      <alignment horizontal="center" vertical="top" wrapText="1"/>
      <protection locked="0"/>
    </xf>
    <xf numFmtId="49" fontId="37" fillId="9" borderId="10" xfId="0" applyNumberFormat="1" applyFont="1" applyFill="1" applyBorder="1" applyAlignment="1" applyProtection="1">
      <alignment horizontal="center" vertical="top" wrapText="1"/>
      <protection locked="0"/>
    </xf>
    <xf numFmtId="49" fontId="37" fillId="9" borderId="66" xfId="0" applyNumberFormat="1" applyFont="1" applyFill="1" applyBorder="1" applyAlignment="1" applyProtection="1">
      <alignment vertical="top" wrapText="1"/>
      <protection locked="0"/>
    </xf>
    <xf numFmtId="0" fontId="37" fillId="5" borderId="66" xfId="0" applyFont="1" applyFill="1" applyBorder="1" applyAlignment="1" applyProtection="1">
      <alignment horizontal="center" vertical="top" wrapText="1"/>
      <protection locked="0"/>
    </xf>
    <xf numFmtId="14" fontId="37" fillId="5" borderId="66" xfId="0" applyNumberFormat="1" applyFont="1" applyFill="1" applyBorder="1" applyAlignment="1" applyProtection="1">
      <alignment vertical="top" wrapText="1"/>
      <protection locked="0"/>
    </xf>
    <xf numFmtId="0" fontId="37" fillId="9" borderId="66" xfId="0" applyFont="1" applyFill="1" applyBorder="1" applyAlignment="1" applyProtection="1">
      <alignment vertical="top" wrapText="1"/>
      <protection locked="0"/>
    </xf>
    <xf numFmtId="0" fontId="37" fillId="5" borderId="66" xfId="0" applyFont="1" applyFill="1" applyBorder="1" applyAlignment="1" applyProtection="1">
      <alignment vertical="top" wrapText="1"/>
      <protection locked="0"/>
    </xf>
    <xf numFmtId="0" fontId="37" fillId="5" borderId="9" xfId="0" applyFont="1" applyFill="1" applyBorder="1" applyAlignment="1" applyProtection="1">
      <alignment vertical="top" wrapText="1"/>
      <protection locked="0"/>
    </xf>
    <xf numFmtId="0" fontId="37" fillId="9" borderId="67" xfId="0" applyFont="1" applyFill="1" applyBorder="1" applyAlignment="1" applyProtection="1">
      <alignment vertical="top" wrapText="1"/>
      <protection locked="0"/>
    </xf>
    <xf numFmtId="49" fontId="37" fillId="9" borderId="78" xfId="0" applyNumberFormat="1" applyFont="1" applyFill="1" applyBorder="1" applyAlignment="1" applyProtection="1">
      <alignment vertical="top" wrapText="1"/>
      <protection locked="0"/>
    </xf>
    <xf numFmtId="0" fontId="37" fillId="5" borderId="42" xfId="0" applyFont="1" applyFill="1" applyBorder="1" applyAlignment="1" applyProtection="1">
      <alignment horizontal="center" vertical="top" wrapText="1"/>
      <protection locked="0"/>
    </xf>
    <xf numFmtId="0" fontId="37" fillId="9" borderId="42" xfId="0" applyFont="1" applyFill="1" applyBorder="1" applyAlignment="1" applyProtection="1">
      <alignment horizontal="center" vertical="top" wrapText="1"/>
      <protection locked="0"/>
    </xf>
    <xf numFmtId="0" fontId="37" fillId="5" borderId="34" xfId="0" applyFont="1" applyFill="1" applyBorder="1" applyAlignment="1" applyProtection="1">
      <alignment horizontal="center" vertical="top" wrapText="1"/>
      <protection locked="0"/>
    </xf>
    <xf numFmtId="0" fontId="37" fillId="9" borderId="34" xfId="0" applyFont="1" applyFill="1" applyBorder="1" applyAlignment="1" applyProtection="1">
      <alignment horizontal="center" vertical="top" wrapText="1"/>
      <protection locked="0"/>
    </xf>
    <xf numFmtId="0" fontId="37" fillId="9" borderId="34" xfId="0" applyFont="1" applyFill="1" applyBorder="1" applyAlignment="1">
      <alignment horizontal="center" vertical="top" wrapText="1"/>
    </xf>
    <xf numFmtId="14" fontId="37" fillId="5" borderId="42" xfId="0" applyNumberFormat="1" applyFont="1" applyFill="1" applyBorder="1" applyAlignment="1" applyProtection="1">
      <alignment horizontal="center" vertical="top" wrapText="1"/>
      <protection locked="0"/>
    </xf>
    <xf numFmtId="0" fontId="37" fillId="5" borderId="1" xfId="0" applyFont="1" applyFill="1" applyBorder="1" applyAlignment="1" applyProtection="1">
      <alignment vertical="top" wrapText="1"/>
      <protection locked="0"/>
    </xf>
    <xf numFmtId="0" fontId="37" fillId="5" borderId="69" xfId="0" applyFont="1" applyFill="1" applyBorder="1" applyAlignment="1" applyProtection="1">
      <alignment vertical="top" wrapText="1"/>
      <protection locked="0"/>
    </xf>
    <xf numFmtId="49" fontId="37" fillId="9" borderId="13" xfId="0" applyNumberFormat="1" applyFont="1" applyFill="1" applyBorder="1" applyAlignment="1" applyProtection="1">
      <alignment horizontal="center" vertical="center" wrapText="1"/>
      <protection locked="0"/>
    </xf>
    <xf numFmtId="0" fontId="37" fillId="5" borderId="1" xfId="0" applyFont="1" applyFill="1" applyBorder="1" applyAlignment="1" applyProtection="1">
      <alignment horizontal="center" vertical="center" wrapText="1"/>
      <protection locked="0"/>
    </xf>
    <xf numFmtId="0" fontId="37" fillId="9" borderId="1" xfId="0" applyFont="1" applyFill="1" applyBorder="1" applyAlignment="1" applyProtection="1">
      <alignment horizontal="center" vertical="center" wrapText="1"/>
      <protection locked="0"/>
    </xf>
    <xf numFmtId="0" fontId="37" fillId="9" borderId="1" xfId="0" applyFont="1" applyFill="1" applyBorder="1" applyAlignment="1">
      <alignment horizontal="center" vertical="center" wrapText="1"/>
    </xf>
    <xf numFmtId="14" fontId="37" fillId="5" borderId="1" xfId="0" applyNumberFormat="1" applyFont="1" applyFill="1" applyBorder="1" applyAlignment="1" applyProtection="1">
      <alignment horizontal="center" vertical="center" wrapText="1"/>
      <protection locked="0"/>
    </xf>
    <xf numFmtId="49" fontId="37" fillId="5" borderId="1" xfId="0" applyNumberFormat="1" applyFont="1" applyFill="1" applyBorder="1" applyAlignment="1" applyProtection="1">
      <alignment horizontal="center" vertical="center" wrapText="1"/>
      <protection locked="0"/>
    </xf>
    <xf numFmtId="0" fontId="37" fillId="5" borderId="41" xfId="0" applyFont="1" applyFill="1" applyBorder="1" applyAlignment="1" applyProtection="1">
      <alignment horizontal="center" vertical="center" wrapText="1"/>
      <protection locked="0"/>
    </xf>
    <xf numFmtId="0" fontId="37" fillId="9" borderId="14" xfId="0" applyFont="1" applyFill="1" applyBorder="1" applyAlignment="1" applyProtection="1">
      <alignment horizontal="center" vertical="center" wrapText="1"/>
      <protection locked="0"/>
    </xf>
    <xf numFmtId="0" fontId="37" fillId="9" borderId="41" xfId="0" applyFont="1" applyFill="1" applyBorder="1" applyAlignment="1" applyProtection="1">
      <alignment horizontal="center" vertical="center" wrapText="1"/>
      <protection locked="0"/>
    </xf>
    <xf numFmtId="14" fontId="37" fillId="9" borderId="14" xfId="0" applyNumberFormat="1" applyFont="1" applyFill="1" applyBorder="1" applyAlignment="1" applyProtection="1">
      <alignment horizontal="center" vertical="center" wrapText="1"/>
      <protection locked="0"/>
    </xf>
    <xf numFmtId="0" fontId="37" fillId="5" borderId="40" xfId="0" applyFont="1" applyFill="1" applyBorder="1" applyAlignment="1" applyProtection="1">
      <alignment horizontal="center" vertical="center" wrapText="1"/>
      <protection locked="0"/>
    </xf>
    <xf numFmtId="0" fontId="37" fillId="5" borderId="8" xfId="0" applyFont="1" applyFill="1" applyBorder="1" applyAlignment="1" applyProtection="1">
      <alignment horizontal="center" vertical="center" wrapText="1"/>
      <protection locked="0"/>
    </xf>
    <xf numFmtId="0" fontId="37" fillId="5" borderId="14" xfId="0" applyFont="1" applyFill="1" applyBorder="1" applyAlignment="1" applyProtection="1">
      <alignment horizontal="center" vertical="center" wrapText="1"/>
      <protection locked="0"/>
    </xf>
    <xf numFmtId="49" fontId="2" fillId="10" borderId="130" xfId="0" quotePrefix="1" applyNumberFormat="1" applyFont="1" applyFill="1" applyBorder="1" applyAlignment="1" applyProtection="1">
      <alignment horizontal="center" vertical="center" wrapText="1"/>
      <protection locked="0"/>
    </xf>
    <xf numFmtId="0" fontId="2" fillId="10" borderId="34" xfId="0" applyFont="1" applyFill="1" applyBorder="1" applyAlignment="1" applyProtection="1">
      <alignment vertical="center" wrapText="1"/>
      <protection locked="0"/>
    </xf>
    <xf numFmtId="0" fontId="2" fillId="10" borderId="34" xfId="0" quotePrefix="1" applyFont="1" applyFill="1" applyBorder="1" applyAlignment="1" applyProtection="1">
      <alignment horizontal="left" vertical="center" wrapText="1"/>
      <protection locked="0"/>
    </xf>
    <xf numFmtId="0" fontId="2" fillId="10" borderId="34" xfId="0" applyFont="1" applyFill="1" applyBorder="1" applyAlignment="1">
      <alignment horizontal="center" vertical="center" wrapText="1"/>
    </xf>
    <xf numFmtId="0" fontId="2" fillId="10" borderId="34" xfId="0" applyFont="1" applyFill="1" applyBorder="1" applyAlignment="1" applyProtection="1">
      <alignment horizontal="center" vertical="center" wrapText="1"/>
      <protection locked="0"/>
    </xf>
    <xf numFmtId="0" fontId="2" fillId="10" borderId="34" xfId="0" applyFont="1" applyFill="1" applyBorder="1" applyAlignment="1">
      <alignment vertical="center" wrapText="1"/>
    </xf>
    <xf numFmtId="14" fontId="2" fillId="10" borderId="34" xfId="0" applyNumberFormat="1" applyFont="1" applyFill="1" applyBorder="1" applyAlignment="1" applyProtection="1">
      <alignment horizontal="center" vertical="center" wrapText="1"/>
      <protection locked="0"/>
    </xf>
    <xf numFmtId="49" fontId="2" fillId="10" borderId="34" xfId="0" quotePrefix="1" applyNumberFormat="1" applyFont="1" applyFill="1" applyBorder="1" applyAlignment="1" applyProtection="1">
      <alignment vertical="center" wrapText="1"/>
      <protection locked="0"/>
    </xf>
    <xf numFmtId="170" fontId="40" fillId="10" borderId="34" xfId="3" applyFont="1" applyFill="1" applyBorder="1" applyProtection="1">
      <alignment vertical="center" wrapText="1"/>
      <protection locked="0"/>
    </xf>
    <xf numFmtId="0" fontId="2" fillId="10" borderId="69" xfId="0" applyFont="1" applyFill="1" applyBorder="1" applyAlignment="1" applyProtection="1">
      <alignment vertical="center" wrapText="1"/>
      <protection locked="0"/>
    </xf>
    <xf numFmtId="0" fontId="2" fillId="10" borderId="3" xfId="0" applyFont="1" applyFill="1" applyBorder="1" applyAlignment="1" applyProtection="1">
      <alignment horizontal="center" vertical="center" wrapText="1"/>
      <protection locked="0"/>
    </xf>
    <xf numFmtId="0" fontId="2" fillId="10" borderId="1" xfId="0" quotePrefix="1" applyFont="1" applyFill="1" applyBorder="1" applyAlignment="1" applyProtection="1">
      <alignment horizontal="center" vertical="center" wrapText="1"/>
      <protection locked="0"/>
    </xf>
    <xf numFmtId="166" fontId="2" fillId="10" borderId="34" xfId="0" applyNumberFormat="1" applyFont="1" applyFill="1" applyBorder="1" applyAlignment="1" applyProtection="1">
      <alignment horizontal="center" vertical="center" wrapText="1"/>
      <protection locked="0"/>
    </xf>
    <xf numFmtId="166" fontId="2" fillId="10" borderId="2" xfId="0" applyNumberFormat="1" applyFont="1" applyFill="1" applyBorder="1" applyAlignment="1" applyProtection="1">
      <alignment horizontal="center" vertical="center" wrapText="1"/>
      <protection locked="0"/>
    </xf>
    <xf numFmtId="0" fontId="37" fillId="0" borderId="0" xfId="0" applyFont="1" applyAlignment="1" applyProtection="1">
      <alignment vertical="center" wrapText="1"/>
      <protection locked="0"/>
    </xf>
    <xf numFmtId="167" fontId="37" fillId="0" borderId="130" xfId="0" quotePrefix="1" applyNumberFormat="1" applyFont="1" applyBorder="1" applyAlignment="1" applyProtection="1">
      <alignment horizontal="center" vertical="center" wrapText="1"/>
      <protection locked="0"/>
    </xf>
    <xf numFmtId="0" fontId="37" fillId="0" borderId="34" xfId="0" applyFont="1" applyBorder="1" applyAlignment="1" applyProtection="1">
      <alignment vertical="center" wrapText="1"/>
      <protection locked="0"/>
    </xf>
    <xf numFmtId="0" fontId="37" fillId="0" borderId="34" xfId="0" quotePrefix="1" applyFont="1" applyBorder="1" applyAlignment="1" applyProtection="1">
      <alignment horizontal="left" vertical="center" wrapText="1"/>
      <protection locked="0"/>
    </xf>
    <xf numFmtId="0" fontId="37" fillId="0" borderId="34" xfId="0" applyFont="1" applyBorder="1" applyAlignment="1">
      <alignment horizontal="center" vertical="center" wrapText="1"/>
    </xf>
    <xf numFmtId="0" fontId="37" fillId="0" borderId="34" xfId="0" applyFont="1" applyBorder="1" applyAlignment="1" applyProtection="1">
      <alignment horizontal="center" vertical="center" wrapText="1"/>
      <protection locked="0"/>
    </xf>
    <xf numFmtId="0" fontId="37" fillId="0" borderId="34" xfId="0" applyFont="1" applyBorder="1" applyAlignment="1">
      <alignment vertical="center" wrapText="1"/>
    </xf>
    <xf numFmtId="165" fontId="37" fillId="0" borderId="34" xfId="0" applyNumberFormat="1" applyFont="1" applyBorder="1" applyAlignment="1" applyProtection="1">
      <alignment horizontal="center" vertical="center" wrapText="1"/>
      <protection locked="0"/>
    </xf>
    <xf numFmtId="14" fontId="37" fillId="0" borderId="34" xfId="0" applyNumberFormat="1"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69" xfId="0" applyFont="1" applyBorder="1" applyAlignment="1" applyProtection="1">
      <alignment vertical="center" wrapText="1"/>
      <protection locked="0"/>
    </xf>
    <xf numFmtId="49" fontId="37" fillId="0" borderId="34" xfId="0" quotePrefix="1" applyNumberFormat="1" applyFont="1" applyBorder="1" applyAlignment="1" applyProtection="1">
      <alignment vertical="center" wrapText="1"/>
      <protection locked="0"/>
    </xf>
    <xf numFmtId="14" fontId="37" fillId="0" borderId="34" xfId="0" applyNumberFormat="1" applyFont="1" applyBorder="1" applyAlignment="1" applyProtection="1">
      <alignment vertical="center" wrapText="1"/>
      <protection locked="0"/>
    </xf>
    <xf numFmtId="0" fontId="37" fillId="0" borderId="3" xfId="0"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vertical="center" wrapText="1"/>
      <protection locked="0"/>
    </xf>
    <xf numFmtId="14" fontId="2" fillId="0" borderId="0" xfId="0" applyNumberFormat="1" applyFont="1" applyAlignment="1" applyProtection="1">
      <alignment vertical="center" wrapText="1"/>
      <protection locked="0"/>
    </xf>
    <xf numFmtId="49" fontId="39" fillId="0" borderId="34" xfId="0" applyNumberFormat="1" applyFont="1" applyBorder="1" applyAlignment="1" applyProtection="1">
      <alignment vertical="center" wrapText="1"/>
      <protection locked="0"/>
    </xf>
    <xf numFmtId="0" fontId="41" fillId="0" borderId="0" xfId="0" applyFont="1" applyAlignment="1">
      <alignment vertical="center" wrapText="1"/>
    </xf>
    <xf numFmtId="0" fontId="41" fillId="0" borderId="0" xfId="0" applyFont="1">
      <alignment vertical="center"/>
    </xf>
    <xf numFmtId="0" fontId="41" fillId="0" borderId="0" xfId="0" applyFont="1" applyAlignment="1">
      <alignment horizontal="right" vertical="center" wrapText="1"/>
    </xf>
    <xf numFmtId="0" fontId="42" fillId="11" borderId="0" xfId="0" applyFont="1" applyFill="1" applyAlignment="1">
      <alignment vertical="center" wrapText="1"/>
    </xf>
    <xf numFmtId="0" fontId="42" fillId="0" borderId="0" xfId="0" applyFont="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center" vertical="center" wrapText="1"/>
    </xf>
    <xf numFmtId="0" fontId="5" fillId="0" borderId="28" xfId="0" applyFont="1" applyBorder="1" applyAlignment="1">
      <alignment horizontal="center" vertical="center" wrapText="1"/>
    </xf>
    <xf numFmtId="0" fontId="43" fillId="11" borderId="0" xfId="0" applyFont="1" applyFill="1" applyAlignment="1">
      <alignment vertical="center" wrapText="1"/>
    </xf>
    <xf numFmtId="0" fontId="41" fillId="0" borderId="0" xfId="0" quotePrefix="1" applyFont="1" applyAlignment="1">
      <alignment horizontal="right" vertical="center" wrapText="1"/>
    </xf>
    <xf numFmtId="0" fontId="5" fillId="0" borderId="28" xfId="0" applyFont="1" applyBorder="1" applyProtection="1">
      <alignment vertical="center"/>
      <protection locked="0"/>
    </xf>
    <xf numFmtId="0" fontId="19" fillId="6" borderId="1" xfId="0" applyFont="1" applyFill="1" applyBorder="1" applyAlignment="1">
      <alignment vertical="center" wrapText="1"/>
    </xf>
    <xf numFmtId="0" fontId="2" fillId="0" borderId="1" xfId="0" applyFont="1" applyBorder="1" applyAlignment="1">
      <alignment vertical="center" wrapText="1"/>
    </xf>
    <xf numFmtId="0" fontId="37" fillId="0" borderId="34" xfId="0" applyFont="1" applyBorder="1" applyAlignment="1" applyProtection="1">
      <alignment horizontal="left" vertical="center" wrapText="1"/>
      <protection locked="0"/>
    </xf>
    <xf numFmtId="14" fontId="37" fillId="0" borderId="14" xfId="0" applyNumberFormat="1" applyFont="1" applyBorder="1" applyAlignment="1" applyProtection="1">
      <alignment horizontal="center" vertical="center" wrapText="1"/>
      <protection locked="0"/>
    </xf>
    <xf numFmtId="14" fontId="37" fillId="0" borderId="69" xfId="0" applyNumberFormat="1" applyFont="1" applyBorder="1" applyAlignment="1" applyProtection="1">
      <alignment horizontal="center" vertical="center" wrapText="1"/>
      <protection locked="0"/>
    </xf>
    <xf numFmtId="0" fontId="19" fillId="0" borderId="0" xfId="0" applyFont="1" applyProtection="1">
      <alignment vertical="center"/>
      <protection locked="0"/>
    </xf>
    <xf numFmtId="0" fontId="37" fillId="5" borderId="7" xfId="0" applyFont="1" applyFill="1" applyBorder="1" applyAlignment="1" applyProtection="1">
      <alignment horizontal="center" vertical="top" wrapText="1"/>
      <protection locked="0"/>
    </xf>
    <xf numFmtId="0" fontId="37" fillId="9" borderId="4" xfId="0" applyFont="1" applyFill="1" applyBorder="1" applyAlignment="1" applyProtection="1">
      <alignment horizontal="center" vertical="top" wrapText="1"/>
      <protection locked="0"/>
    </xf>
    <xf numFmtId="49" fontId="37" fillId="5" borderId="34" xfId="0" applyNumberFormat="1" applyFont="1" applyFill="1" applyBorder="1" applyAlignment="1" applyProtection="1">
      <alignment horizontal="center" vertical="top" wrapText="1"/>
      <protection locked="0"/>
    </xf>
    <xf numFmtId="0" fontId="37" fillId="9" borderId="63" xfId="0" applyFont="1" applyFill="1" applyBorder="1" applyAlignment="1" applyProtection="1">
      <alignment horizontal="center" vertical="top" wrapText="1"/>
      <protection locked="0"/>
    </xf>
    <xf numFmtId="0" fontId="37" fillId="0" borderId="4" xfId="0" applyFont="1" applyBorder="1" applyAlignment="1" applyProtection="1">
      <alignment horizontal="center" vertical="center" wrapText="1"/>
      <protection locked="0"/>
    </xf>
    <xf numFmtId="0" fontId="37" fillId="5" borderId="4" xfId="0" applyFont="1" applyFill="1" applyBorder="1" applyAlignment="1" applyProtection="1">
      <alignment horizontal="center" vertical="top" wrapText="1"/>
      <protection locked="0"/>
    </xf>
    <xf numFmtId="14" fontId="37" fillId="9" borderId="69" xfId="0" applyNumberFormat="1" applyFont="1" applyFill="1" applyBorder="1" applyAlignment="1" applyProtection="1">
      <alignment horizontal="center" vertical="top" wrapText="1"/>
      <protection locked="0"/>
    </xf>
    <xf numFmtId="0" fontId="5" fillId="0" borderId="0" xfId="0" applyFont="1" applyAlignment="1">
      <alignment vertical="center" wrapText="1"/>
    </xf>
    <xf numFmtId="0" fontId="2" fillId="0" borderId="0" xfId="0" applyFont="1" applyAlignment="1">
      <alignment wrapText="1"/>
    </xf>
    <xf numFmtId="0" fontId="2" fillId="0" borderId="0" xfId="0" applyFont="1" applyAlignment="1">
      <alignment vertical="center" shrinkToFit="1"/>
    </xf>
    <xf numFmtId="0" fontId="24" fillId="0" borderId="0" xfId="0" applyFont="1" applyAlignment="1">
      <alignment horizontal="left"/>
    </xf>
    <xf numFmtId="0" fontId="19" fillId="0" borderId="0" xfId="0" applyFont="1" applyAlignment="1">
      <alignment horizontal="left"/>
    </xf>
    <xf numFmtId="0" fontId="10" fillId="0" borderId="0" xfId="0" applyFont="1" applyAlignment="1">
      <alignment horizontal="left"/>
    </xf>
    <xf numFmtId="0" fontId="10" fillId="0" borderId="0" xfId="0" applyFont="1">
      <alignment vertical="center"/>
    </xf>
    <xf numFmtId="0" fontId="10" fillId="0" borderId="0" xfId="0" applyFont="1" applyAlignment="1">
      <alignment wrapText="1"/>
    </xf>
    <xf numFmtId="0" fontId="2" fillId="0" borderId="9" xfId="0" applyFont="1" applyBorder="1" applyProtection="1">
      <alignment vertical="center"/>
      <protection locked="0"/>
    </xf>
    <xf numFmtId="0" fontId="3" fillId="0" borderId="1" xfId="0" applyFont="1" applyBorder="1">
      <alignment vertical="center"/>
    </xf>
    <xf numFmtId="0" fontId="3" fillId="0" borderId="1" xfId="0" applyFont="1" applyBorder="1" applyAlignment="1">
      <alignment vertical="center" wrapText="1"/>
    </xf>
    <xf numFmtId="0" fontId="48" fillId="0" borderId="1" xfId="0" applyFont="1" applyBorder="1">
      <alignment vertical="center"/>
    </xf>
    <xf numFmtId="0" fontId="48" fillId="0" borderId="1" xfId="0" applyFont="1" applyBorder="1" applyAlignment="1">
      <alignment vertical="center" wrapText="1"/>
    </xf>
    <xf numFmtId="0" fontId="49" fillId="0" borderId="1" xfId="3" applyNumberFormat="1" applyFont="1" applyBorder="1">
      <alignment vertical="center" wrapText="1"/>
    </xf>
    <xf numFmtId="0" fontId="49" fillId="0" borderId="0" xfId="3" applyNumberFormat="1" applyFont="1">
      <alignment vertical="center" wrapText="1"/>
    </xf>
    <xf numFmtId="0" fontId="45" fillId="0" borderId="1" xfId="3" applyNumberFormat="1" applyBorder="1">
      <alignment vertical="center" wrapText="1"/>
    </xf>
    <xf numFmtId="0" fontId="35" fillId="0" borderId="1" xfId="3" applyNumberFormat="1" applyFont="1" applyBorder="1">
      <alignment vertical="center" wrapText="1"/>
    </xf>
    <xf numFmtId="0" fontId="52" fillId="0" borderId="1" xfId="0" applyFont="1" applyBorder="1" applyAlignment="1">
      <alignment vertical="center" wrapText="1"/>
    </xf>
    <xf numFmtId="0" fontId="37" fillId="9" borderId="2" xfId="0" applyFont="1" applyFill="1" applyBorder="1" applyAlignment="1">
      <alignment horizontal="center" vertical="center" wrapText="1"/>
    </xf>
    <xf numFmtId="0" fontId="37" fillId="9" borderId="4" xfId="0" applyFont="1" applyFill="1" applyBorder="1" applyAlignment="1" applyProtection="1">
      <alignment horizontal="center" vertical="center" wrapText="1"/>
      <protection locked="0"/>
    </xf>
    <xf numFmtId="0" fontId="53" fillId="9" borderId="2" xfId="0" applyFont="1" applyFill="1" applyBorder="1" applyAlignment="1">
      <alignment horizontal="center" vertical="center"/>
    </xf>
    <xf numFmtId="0" fontId="53" fillId="9" borderId="40" xfId="0" applyFont="1" applyFill="1" applyBorder="1" applyAlignment="1">
      <alignment horizontal="center" vertical="center"/>
    </xf>
    <xf numFmtId="0" fontId="53" fillId="9" borderId="4" xfId="0" applyFont="1" applyFill="1" applyBorder="1" applyAlignment="1" applyProtection="1">
      <alignment horizontal="center" vertical="center"/>
      <protection locked="0"/>
    </xf>
    <xf numFmtId="0" fontId="15" fillId="0" borderId="0" xfId="0" applyFont="1" applyAlignment="1" applyProtection="1">
      <alignment vertical="center" wrapText="1"/>
      <protection locked="0"/>
    </xf>
    <xf numFmtId="0" fontId="2" fillId="0" borderId="0" xfId="0" applyFont="1" applyAlignment="1">
      <alignment horizontal="center"/>
    </xf>
    <xf numFmtId="0" fontId="4" fillId="0" borderId="0" xfId="0" applyFont="1">
      <alignment vertical="center"/>
    </xf>
    <xf numFmtId="0" fontId="2" fillId="0" borderId="62" xfId="0" applyFont="1" applyBorder="1">
      <alignment vertical="center"/>
    </xf>
    <xf numFmtId="0" fontId="42" fillId="5" borderId="0" xfId="0" applyFont="1" applyFill="1" applyAlignment="1">
      <alignment horizontal="center" vertical="center" wrapText="1"/>
    </xf>
    <xf numFmtId="0" fontId="5" fillId="0" borderId="0" xfId="0" applyFont="1" applyAlignment="1">
      <alignment vertical="top" wrapText="1"/>
    </xf>
    <xf numFmtId="0" fontId="42" fillId="12" borderId="0" xfId="0" applyFont="1" applyFill="1" applyAlignment="1">
      <alignment vertical="center" wrapText="1"/>
    </xf>
    <xf numFmtId="0" fontId="2" fillId="0" borderId="88" xfId="0" applyFont="1" applyBorder="1" applyProtection="1">
      <alignment vertical="center"/>
      <protection locked="0"/>
    </xf>
    <xf numFmtId="0" fontId="2" fillId="0" borderId="0" xfId="0" applyFont="1" applyAlignment="1" applyProtection="1">
      <alignment horizontal="center" vertical="top" wrapText="1"/>
      <protection locked="0"/>
    </xf>
    <xf numFmtId="0" fontId="44" fillId="0" borderId="1" xfId="0" applyFont="1" applyBorder="1" applyAlignment="1">
      <alignment vertical="center" wrapText="1"/>
    </xf>
    <xf numFmtId="0" fontId="49" fillId="0" borderId="1" xfId="3" applyNumberFormat="1" applyFont="1" applyFill="1" applyBorder="1">
      <alignment vertical="center" wrapText="1"/>
    </xf>
    <xf numFmtId="0" fontId="36" fillId="0" borderId="35" xfId="0" applyFont="1" applyBorder="1" applyAlignment="1" applyProtection="1">
      <alignment horizontal="center" vertical="top" wrapText="1"/>
      <protection locked="0"/>
    </xf>
    <xf numFmtId="0" fontId="36" fillId="0" borderId="64" xfId="0" applyFont="1" applyBorder="1" applyAlignment="1" applyProtection="1">
      <alignment horizontal="center" vertical="top" wrapText="1"/>
      <protection locked="0"/>
    </xf>
    <xf numFmtId="0" fontId="59" fillId="0" borderId="35" xfId="0" applyFont="1" applyBorder="1" applyAlignment="1" applyProtection="1">
      <alignment horizontal="center" vertical="top" wrapText="1"/>
      <protection locked="0"/>
    </xf>
    <xf numFmtId="0" fontId="59" fillId="0" borderId="64" xfId="0" applyFont="1" applyBorder="1" applyAlignment="1" applyProtection="1">
      <alignment horizontal="center" vertical="top" wrapText="1"/>
      <protection locked="0"/>
    </xf>
    <xf numFmtId="0" fontId="2" fillId="0" borderId="36" xfId="0" applyFont="1" applyBorder="1" applyAlignment="1">
      <alignment horizontal="left" vertical="center" wrapText="1"/>
    </xf>
    <xf numFmtId="0" fontId="2" fillId="0" borderId="64" xfId="0" applyFont="1" applyBorder="1" applyAlignment="1">
      <alignment horizontal="left" vertical="center" wrapText="1"/>
    </xf>
    <xf numFmtId="0" fontId="25" fillId="0" borderId="80" xfId="0" applyFont="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44" fillId="2" borderId="2"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4" xfId="0" applyFont="1" applyFill="1" applyBorder="1" applyAlignment="1">
      <alignment horizontal="center" vertical="center"/>
    </xf>
    <xf numFmtId="0" fontId="44" fillId="2" borderId="26" xfId="0" applyFont="1" applyFill="1" applyBorder="1" applyAlignment="1">
      <alignment horizontal="center" vertical="center"/>
    </xf>
    <xf numFmtId="0" fontId="44" fillId="2" borderId="24" xfId="0" applyFont="1" applyFill="1" applyBorder="1" applyAlignment="1">
      <alignment horizontal="center" vertical="center"/>
    </xf>
    <xf numFmtId="0" fontId="44" fillId="2" borderId="25" xfId="0" applyFont="1" applyFill="1" applyBorder="1" applyAlignment="1">
      <alignment horizontal="center"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5" fillId="0" borderId="3"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2" borderId="11" xfId="0" applyFont="1" applyFill="1" applyBorder="1" applyAlignment="1">
      <alignment horizontal="center" vertical="center" wrapText="1"/>
    </xf>
    <xf numFmtId="0" fontId="5" fillId="0" borderId="39"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2" borderId="16" xfId="0" applyFont="1" applyFill="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2" borderId="2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14"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2" fillId="0" borderId="24" xfId="0" applyFont="1" applyBorder="1" applyAlignment="1" applyProtection="1">
      <alignment horizontal="left" vertical="center" wrapText="1"/>
      <protection locked="0"/>
    </xf>
    <xf numFmtId="0" fontId="5" fillId="2" borderId="13"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23" fillId="0" borderId="8" xfId="0" applyFont="1" applyBorder="1" applyAlignment="1">
      <alignment horizontal="left" vertical="center" wrapText="1"/>
    </xf>
    <xf numFmtId="0" fontId="23" fillId="0" borderId="40" xfId="0" applyFont="1" applyBorder="1" applyAlignment="1">
      <alignment horizontal="left" vertical="center" wrapText="1"/>
    </xf>
    <xf numFmtId="0" fontId="23" fillId="0" borderId="41" xfId="0" applyFont="1" applyBorder="1" applyAlignment="1">
      <alignment horizontal="left" vertical="center" wrapText="1"/>
    </xf>
    <xf numFmtId="0" fontId="6" fillId="0" borderId="8"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2" fillId="0" borderId="0" xfId="0" applyFont="1" applyAlignment="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3" fillId="0" borderId="1" xfId="0" applyFont="1" applyBorder="1" applyAlignment="1">
      <alignment vertical="center" wrapText="1"/>
    </xf>
    <xf numFmtId="0" fontId="6" fillId="5" borderId="8"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23" fillId="0" borderId="1" xfId="0" applyFont="1" applyBorder="1" applyAlignment="1">
      <alignment horizontal="left" vertical="center" wrapText="1"/>
    </xf>
    <xf numFmtId="0" fontId="6" fillId="0" borderId="1" xfId="0" applyFont="1" applyBorder="1" applyAlignment="1" applyProtection="1">
      <alignment horizontal="center" vertical="center" wrapTex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6" fillId="0" borderId="6" xfId="0" applyFont="1" applyBorder="1" applyAlignment="1" applyProtection="1">
      <alignment horizontal="center" vertical="center" wrapText="1"/>
      <protection locked="0"/>
    </xf>
    <xf numFmtId="0" fontId="6" fillId="5" borderId="3"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protection locked="0"/>
    </xf>
    <xf numFmtId="0" fontId="6" fillId="4" borderId="41"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23" fillId="0" borderId="10" xfId="0" applyFont="1" applyBorder="1" applyAlignment="1">
      <alignment horizontal="left" vertical="center" wrapText="1"/>
    </xf>
    <xf numFmtId="0" fontId="23" fillId="0" borderId="0" xfId="0" applyFont="1" applyAlignment="1">
      <alignment horizontal="left" vertical="center" wrapText="1"/>
    </xf>
    <xf numFmtId="0" fontId="23" fillId="0" borderId="9" xfId="0" applyFont="1" applyBorder="1" applyAlignment="1">
      <alignment horizontal="left" vertical="center" wrapText="1"/>
    </xf>
    <xf numFmtId="0" fontId="6" fillId="5" borderId="2"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0" fontId="2" fillId="0" borderId="6"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6" fillId="0" borderId="123" xfId="0" applyFont="1" applyBorder="1" applyAlignment="1" applyProtection="1">
      <alignment horizontal="center" vertical="center" wrapText="1"/>
      <protection locked="0"/>
    </xf>
    <xf numFmtId="0" fontId="8" fillId="0" borderId="1" xfId="0" applyFont="1" applyBorder="1" applyAlignment="1">
      <alignment horizontal="left" vertical="center"/>
    </xf>
    <xf numFmtId="0" fontId="6" fillId="4" borderId="81" xfId="0" applyFont="1" applyFill="1" applyBorder="1" applyAlignment="1" applyProtection="1">
      <alignment horizontal="center" vertical="center"/>
      <protection locked="0"/>
    </xf>
    <xf numFmtId="0" fontId="32" fillId="0" borderId="96" xfId="0" applyFont="1" applyBorder="1" applyAlignment="1">
      <alignment horizontal="center"/>
    </xf>
    <xf numFmtId="0" fontId="32" fillId="0" borderId="6" xfId="0" applyFont="1" applyBorder="1" applyAlignment="1">
      <alignment horizontal="center"/>
    </xf>
    <xf numFmtId="0" fontId="6" fillId="0" borderId="127" xfId="0" applyFont="1" applyBorder="1" applyAlignment="1" applyProtection="1">
      <alignment horizontal="center" vertical="center" wrapText="1"/>
      <protection locked="0"/>
    </xf>
    <xf numFmtId="0" fontId="6" fillId="0" borderId="128" xfId="0" applyFont="1" applyBorder="1" applyAlignment="1" applyProtection="1">
      <alignment horizontal="center" vertical="center" wrapText="1"/>
      <protection locked="0"/>
    </xf>
    <xf numFmtId="0" fontId="6" fillId="0" borderId="129" xfId="0" applyFont="1" applyBorder="1" applyAlignment="1" applyProtection="1">
      <alignment horizontal="center" vertical="center" wrapText="1"/>
      <protection locked="0"/>
    </xf>
    <xf numFmtId="0" fontId="6" fillId="4" borderId="127" xfId="0" applyFont="1" applyFill="1" applyBorder="1" applyAlignment="1" applyProtection="1">
      <alignment horizontal="center" vertical="center"/>
      <protection locked="0"/>
    </xf>
    <xf numFmtId="0" fontId="6" fillId="4" borderId="128" xfId="0" applyFont="1" applyFill="1" applyBorder="1" applyAlignment="1" applyProtection="1">
      <alignment horizontal="center" vertical="center"/>
      <protection locked="0"/>
    </xf>
    <xf numFmtId="0" fontId="6" fillId="4" borderId="129" xfId="0" applyFont="1" applyFill="1" applyBorder="1" applyAlignment="1" applyProtection="1">
      <alignment horizontal="center" vertical="center"/>
      <protection locked="0"/>
    </xf>
    <xf numFmtId="0" fontId="6" fillId="0" borderId="123" xfId="0" applyFont="1" applyBorder="1" applyAlignment="1" applyProtection="1">
      <alignment horizontal="center" vertical="center"/>
      <protection locked="0"/>
    </xf>
    <xf numFmtId="0" fontId="6" fillId="0" borderId="123" xfId="0" applyFont="1" applyBorder="1" applyAlignment="1">
      <alignment horizontal="lef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46" fillId="0" borderId="0" xfId="0" applyFont="1" applyAlignment="1">
      <alignment horizontal="left" vertical="top" wrapText="1"/>
    </xf>
    <xf numFmtId="0" fontId="13" fillId="0" borderId="0" xfId="0" applyFont="1" applyAlignment="1">
      <alignment horizontal="left" vertical="top" wrapText="1"/>
    </xf>
    <xf numFmtId="0" fontId="2" fillId="0" borderId="3" xfId="0" applyFont="1" applyBorder="1" applyAlignment="1" applyProtection="1">
      <alignment horizontal="left"/>
      <protection locked="0"/>
    </xf>
    <xf numFmtId="0" fontId="33" fillId="0" borderId="3" xfId="0" applyFont="1" applyBorder="1" applyAlignment="1" applyProtection="1">
      <alignment horizontal="left"/>
      <protection locked="0"/>
    </xf>
    <xf numFmtId="0" fontId="33" fillId="0" borderId="6" xfId="0" applyFont="1" applyBorder="1" applyAlignment="1" applyProtection="1">
      <alignment horizontal="left"/>
      <protection locked="0"/>
    </xf>
    <xf numFmtId="0" fontId="3" fillId="2" borderId="0" xfId="0" applyFont="1" applyFill="1" applyAlignment="1" applyProtection="1">
      <alignment horizontal="center" vertical="center"/>
      <protection locked="0"/>
    </xf>
    <xf numFmtId="0" fontId="6" fillId="0" borderId="0" xfId="0" applyFont="1" applyAlignment="1">
      <alignment horizontal="left" vertical="center" wrapText="1"/>
    </xf>
    <xf numFmtId="0" fontId="2" fillId="0" borderId="6" xfId="0" applyFont="1" applyBorder="1" applyAlignment="1" applyProtection="1">
      <alignment horizontal="left" vertical="center"/>
      <protection locked="0"/>
    </xf>
    <xf numFmtId="0" fontId="6" fillId="0" borderId="0" xfId="0" applyFont="1" applyAlignment="1">
      <alignment horizontal="left" vertical="top" wrapText="1"/>
    </xf>
    <xf numFmtId="0" fontId="31" fillId="0" borderId="6" xfId="0" applyFont="1" applyBorder="1" applyAlignment="1">
      <alignment horizontal="center"/>
    </xf>
    <xf numFmtId="0" fontId="2" fillId="0" borderId="6" xfId="0" applyFont="1" applyBorder="1" applyAlignment="1" applyProtection="1">
      <alignment horizontal="center" vertical="center"/>
      <protection locked="0"/>
    </xf>
    <xf numFmtId="0" fontId="5" fillId="0" borderId="31"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5" fillId="0" borderId="14"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0" xfId="0" applyFont="1" applyBorder="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0" fontId="5" fillId="0" borderId="17" xfId="0" applyFont="1" applyBorder="1" applyAlignment="1" applyProtection="1">
      <alignment horizontal="center" vertical="center" wrapText="1"/>
      <protection locked="0"/>
    </xf>
    <xf numFmtId="0" fontId="5" fillId="0" borderId="26"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shrinkToFit="1"/>
      <protection locked="0"/>
    </xf>
    <xf numFmtId="0" fontId="5" fillId="0" borderId="29" xfId="0" applyFont="1" applyBorder="1" applyAlignment="1" applyProtection="1">
      <alignment horizontal="left" vertical="center" wrapText="1"/>
      <protection locked="0"/>
    </xf>
    <xf numFmtId="0" fontId="5" fillId="0" borderId="34"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29"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1"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21"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2" borderId="15" xfId="0" applyFont="1" applyFill="1" applyBorder="1" applyAlignment="1">
      <alignment horizontal="center" vertical="center" wrapText="1"/>
    </xf>
    <xf numFmtId="0" fontId="2" fillId="0" borderId="91" xfId="0" applyFont="1" applyBorder="1" applyAlignment="1">
      <alignment horizontal="left" vertical="center" wrapText="1"/>
    </xf>
    <xf numFmtId="0" fontId="5" fillId="2" borderId="2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164" fontId="5" fillId="0" borderId="10" xfId="0" applyNumberFormat="1" applyFont="1" applyBorder="1" applyAlignment="1" applyProtection="1">
      <alignment horizontal="center" vertical="center" wrapText="1"/>
      <protection locked="0"/>
    </xf>
    <xf numFmtId="164" fontId="5" fillId="0" borderId="0" xfId="0" applyNumberFormat="1" applyFont="1" applyAlignment="1" applyProtection="1">
      <alignment horizontal="center" vertical="center" wrapText="1"/>
      <protection locked="0"/>
    </xf>
    <xf numFmtId="164" fontId="5" fillId="0" borderId="9" xfId="0" applyNumberFormat="1" applyFont="1" applyBorder="1" applyAlignment="1" applyProtection="1">
      <alignment horizontal="center" vertical="center" wrapText="1"/>
      <protection locked="0"/>
    </xf>
    <xf numFmtId="164" fontId="5" fillId="0" borderId="5" xfId="0" applyNumberFormat="1" applyFont="1" applyBorder="1" applyAlignment="1" applyProtection="1">
      <alignment horizontal="center" vertical="center" wrapText="1"/>
      <protection locked="0"/>
    </xf>
    <xf numFmtId="164" fontId="5" fillId="0" borderId="6" xfId="0" applyNumberFormat="1" applyFont="1" applyBorder="1" applyAlignment="1" applyProtection="1">
      <alignment horizontal="center" vertical="center" wrapText="1"/>
      <protection locked="0"/>
    </xf>
    <xf numFmtId="164" fontId="5" fillId="0" borderId="7" xfId="0" applyNumberFormat="1" applyFont="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1" xfId="0" applyFont="1" applyBorder="1" applyAlignment="1" applyProtection="1">
      <alignment horizontal="center" vertical="center" wrapText="1"/>
      <protection locked="0"/>
    </xf>
    <xf numFmtId="0" fontId="5" fillId="0" borderId="26" xfId="0" applyFont="1" applyBorder="1" applyAlignment="1" applyProtection="1">
      <alignment horizontal="left" vertical="center" wrapText="1"/>
      <protection locked="0"/>
    </xf>
    <xf numFmtId="0" fontId="10" fillId="0" borderId="10" xfId="0" applyFont="1" applyBorder="1" applyAlignment="1" applyProtection="1">
      <alignment horizontal="center" wrapText="1"/>
      <protection locked="0"/>
    </xf>
    <xf numFmtId="0" fontId="10" fillId="0" borderId="0" xfId="0" applyFont="1" applyAlignment="1" applyProtection="1">
      <alignment horizontal="center" wrapText="1"/>
      <protection locked="0"/>
    </xf>
    <xf numFmtId="0" fontId="10" fillId="0" borderId="62"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0" fillId="0" borderId="24" xfId="0" applyFont="1" applyBorder="1" applyAlignment="1" applyProtection="1">
      <alignment horizontal="center" wrapText="1"/>
      <protection locked="0"/>
    </xf>
    <xf numFmtId="0" fontId="10" fillId="0" borderId="27" xfId="0" applyFont="1" applyBorder="1" applyAlignment="1" applyProtection="1">
      <alignment horizontal="center" wrapText="1"/>
      <protection locked="0"/>
    </xf>
    <xf numFmtId="0" fontId="5" fillId="0" borderId="93"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5" fillId="0" borderId="138"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35" xfId="0" applyFont="1" applyBorder="1" applyAlignment="1">
      <alignment horizontal="left" vertical="center" wrapText="1"/>
    </xf>
    <xf numFmtId="0" fontId="2" fillId="0" borderId="24" xfId="0" applyFont="1" applyBorder="1" applyAlignment="1">
      <alignment horizontal="left" vertical="center" wrapText="1"/>
    </xf>
    <xf numFmtId="0" fontId="2" fillId="0" borderId="27" xfId="0" applyFont="1" applyBorder="1" applyAlignment="1">
      <alignment horizontal="left"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164" fontId="5" fillId="0" borderId="21" xfId="0" applyNumberFormat="1" applyFont="1" applyBorder="1" applyAlignment="1" applyProtection="1">
      <alignment horizontal="center" vertical="center" wrapText="1"/>
      <protection locked="0"/>
    </xf>
    <xf numFmtId="164" fontId="5" fillId="0" borderId="19" xfId="0" applyNumberFormat="1" applyFont="1" applyBorder="1" applyAlignment="1" applyProtection="1">
      <alignment horizontal="center" vertical="center" wrapText="1"/>
      <protection locked="0"/>
    </xf>
    <xf numFmtId="164" fontId="5" fillId="0" borderId="20" xfId="0" applyNumberFormat="1" applyFont="1" applyBorder="1" applyAlignment="1" applyProtection="1">
      <alignment horizontal="center" vertical="center" wrapText="1"/>
      <protection locked="0"/>
    </xf>
    <xf numFmtId="0" fontId="5" fillId="2" borderId="21" xfId="0" applyFont="1" applyFill="1" applyBorder="1" applyAlignment="1">
      <alignment horizontal="center" vertical="center" wrapText="1"/>
    </xf>
    <xf numFmtId="0" fontId="5" fillId="0" borderId="22"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3" fillId="2" borderId="0" xfId="0" applyFont="1" applyFill="1" applyAlignment="1">
      <alignment horizontal="center" vertical="center"/>
    </xf>
    <xf numFmtId="0" fontId="19" fillId="0" borderId="0" xfId="0" applyFont="1" applyAlignment="1">
      <alignment horizontal="left" vertical="top" wrapText="1"/>
    </xf>
    <xf numFmtId="0" fontId="19" fillId="0" borderId="24" xfId="0" applyFont="1" applyBorder="1" applyAlignment="1">
      <alignment horizontal="left" vertical="top" wrapText="1"/>
    </xf>
    <xf numFmtId="0" fontId="5" fillId="2" borderId="23"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5" fillId="0" borderId="34" xfId="0" applyFont="1" applyBorder="1" applyAlignment="1" applyProtection="1">
      <alignment horizontal="center" vertical="center" shrinkToFit="1"/>
      <protection locked="0"/>
    </xf>
    <xf numFmtId="0" fontId="5" fillId="0" borderId="69" xfId="0" applyFont="1" applyBorder="1" applyAlignment="1" applyProtection="1">
      <alignment horizontal="center" vertical="center" shrinkToFit="1"/>
      <protection locked="0"/>
    </xf>
    <xf numFmtId="0" fontId="5" fillId="0" borderId="66"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shrinkToFit="1"/>
      <protection locked="0"/>
    </xf>
    <xf numFmtId="0" fontId="5" fillId="0" borderId="77" xfId="0" applyFont="1" applyBorder="1" applyAlignment="1" applyProtection="1">
      <alignment horizontal="center" vertical="center" shrinkToFit="1"/>
      <protection locked="0"/>
    </xf>
    <xf numFmtId="0" fontId="5" fillId="0" borderId="8"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8" xfId="0" applyFont="1" applyBorder="1" applyAlignment="1">
      <alignment vertical="center" wrapText="1"/>
    </xf>
    <xf numFmtId="0" fontId="5" fillId="0" borderId="40" xfId="0" applyFont="1" applyBorder="1" applyAlignment="1">
      <alignment vertical="center" wrapText="1"/>
    </xf>
    <xf numFmtId="0" fontId="5" fillId="0" borderId="75" xfId="0" applyFont="1" applyBorder="1" applyAlignment="1">
      <alignment vertical="center" wrapText="1"/>
    </xf>
    <xf numFmtId="0" fontId="5" fillId="0" borderId="37" xfId="0" applyFont="1" applyBorder="1" applyAlignment="1">
      <alignment horizontal="left" vertical="center" wrapText="1"/>
    </xf>
    <xf numFmtId="0" fontId="5" fillId="0" borderId="51" xfId="0" applyFont="1" applyBorder="1" applyAlignment="1">
      <alignment horizontal="left" vertical="center" wrapText="1"/>
    </xf>
    <xf numFmtId="0" fontId="5" fillId="0" borderId="38" xfId="0" applyFont="1" applyBorder="1" applyAlignment="1">
      <alignment horizontal="left" vertical="center" wrapText="1"/>
    </xf>
    <xf numFmtId="0" fontId="5" fillId="0" borderId="76" xfId="0" applyFont="1" applyBorder="1" applyAlignment="1">
      <alignment horizontal="left" vertical="center" wrapText="1"/>
    </xf>
    <xf numFmtId="0" fontId="2" fillId="5" borderId="24" xfId="0" applyFont="1" applyFill="1" applyBorder="1" applyAlignment="1">
      <alignment horizontal="left" vertical="center" wrapText="1"/>
    </xf>
    <xf numFmtId="0" fontId="5" fillId="0" borderId="5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131" xfId="0" applyFont="1" applyBorder="1" applyAlignment="1">
      <alignment vertical="center" wrapText="1"/>
    </xf>
    <xf numFmtId="0" fontId="5" fillId="0" borderId="132" xfId="0" applyFont="1" applyBorder="1" applyAlignment="1">
      <alignment vertical="center" wrapText="1"/>
    </xf>
    <xf numFmtId="0" fontId="5" fillId="0" borderId="133"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0" xfId="0" applyFont="1" applyBorder="1" applyAlignment="1">
      <alignment vertical="center" wrapText="1"/>
    </xf>
    <xf numFmtId="0" fontId="5" fillId="0" borderId="4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9" xfId="0" applyFont="1" applyBorder="1" applyAlignment="1">
      <alignment vertical="center" wrapText="1"/>
    </xf>
    <xf numFmtId="0" fontId="5" fillId="0" borderId="55" xfId="0" applyFont="1" applyBorder="1" applyAlignment="1">
      <alignment horizontal="center" vertical="center" wrapText="1"/>
    </xf>
    <xf numFmtId="0" fontId="5" fillId="0" borderId="60" xfId="0" applyFont="1" applyBorder="1" applyAlignment="1">
      <alignment vertical="center" wrapText="1"/>
    </xf>
    <xf numFmtId="0" fontId="5" fillId="0" borderId="72" xfId="0" applyFont="1" applyBorder="1" applyAlignment="1">
      <alignment vertical="center" wrapText="1"/>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5" fillId="0" borderId="73" xfId="0" applyFont="1" applyBorder="1" applyAlignment="1">
      <alignment vertical="center" wrapText="1"/>
    </xf>
    <xf numFmtId="0" fontId="12" fillId="2" borderId="47" xfId="0" applyFont="1" applyFill="1" applyBorder="1" applyAlignment="1" applyProtection="1">
      <alignment horizontal="center" vertical="center" wrapText="1"/>
      <protection locked="0"/>
    </xf>
    <xf numFmtId="0" fontId="12" fillId="2" borderId="48" xfId="0" applyFont="1" applyFill="1" applyBorder="1" applyAlignment="1" applyProtection="1">
      <alignment horizontal="center" vertical="center" wrapText="1"/>
      <protection locked="0"/>
    </xf>
    <xf numFmtId="0" fontId="12" fillId="2" borderId="49" xfId="0" applyFont="1" applyFill="1" applyBorder="1" applyAlignment="1" applyProtection="1">
      <alignment horizontal="center" vertical="center" wrapText="1"/>
      <protection locked="0"/>
    </xf>
    <xf numFmtId="0" fontId="12" fillId="2" borderId="50"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70" xfId="0" applyFont="1" applyFill="1" applyBorder="1" applyAlignment="1" applyProtection="1">
      <alignment horizontal="center" vertical="center" wrapText="1"/>
      <protection locked="0"/>
    </xf>
    <xf numFmtId="0" fontId="5" fillId="0" borderId="58" xfId="0" applyFont="1" applyBorder="1" applyAlignment="1">
      <alignment vertical="center" wrapText="1"/>
    </xf>
    <xf numFmtId="0" fontId="5" fillId="0" borderId="53" xfId="0" applyFont="1" applyBorder="1" applyAlignment="1">
      <alignment vertical="center" wrapText="1"/>
    </xf>
    <xf numFmtId="0" fontId="5" fillId="0" borderId="54" xfId="0" applyFont="1" applyBorder="1" applyAlignment="1">
      <alignment vertical="center" wrapText="1"/>
    </xf>
    <xf numFmtId="0" fontId="5" fillId="0" borderId="134" xfId="0" applyFont="1" applyBorder="1" applyAlignment="1">
      <alignment vertical="center" wrapText="1"/>
    </xf>
    <xf numFmtId="0" fontId="5" fillId="0" borderId="135" xfId="0" applyFont="1" applyBorder="1" applyAlignment="1">
      <alignment vertical="center" wrapText="1"/>
    </xf>
    <xf numFmtId="0" fontId="5" fillId="0" borderId="136" xfId="0" applyFont="1" applyBorder="1" applyAlignment="1">
      <alignmen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59" xfId="0" applyFont="1" applyBorder="1" applyAlignment="1">
      <alignment vertical="center" wrapText="1"/>
    </xf>
    <xf numFmtId="0" fontId="5" fillId="0" borderId="56" xfId="0" applyFont="1" applyBorder="1" applyAlignment="1">
      <alignment vertical="center" wrapText="1"/>
    </xf>
    <xf numFmtId="0" fontId="5" fillId="0" borderId="57" xfId="0" applyFont="1" applyBorder="1" applyAlignment="1">
      <alignment vertical="center" wrapText="1"/>
    </xf>
    <xf numFmtId="0" fontId="5" fillId="0" borderId="71" xfId="0" applyFont="1" applyBorder="1" applyAlignment="1">
      <alignment vertical="center" wrapText="1"/>
    </xf>
    <xf numFmtId="0" fontId="5" fillId="0" borderId="74" xfId="0" applyFont="1" applyBorder="1" applyAlignment="1">
      <alignment vertical="center" wrapText="1"/>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2" borderId="42" xfId="0" applyFont="1" applyFill="1" applyBorder="1" applyAlignment="1">
      <alignment horizontal="center" vertical="center" wrapText="1"/>
    </xf>
    <xf numFmtId="49" fontId="45" fillId="0" borderId="42" xfId="3" applyNumberFormat="1" applyBorder="1" applyProtection="1">
      <alignment vertical="center" wrapText="1"/>
      <protection locked="0"/>
    </xf>
    <xf numFmtId="49" fontId="2" fillId="0" borderId="42" xfId="0" applyNumberFormat="1" applyFont="1" applyBorder="1" applyAlignment="1" applyProtection="1">
      <alignment horizontal="center" vertical="center" wrapText="1"/>
      <protection locked="0"/>
    </xf>
    <xf numFmtId="49" fontId="2" fillId="0" borderId="63"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2" borderId="78" xfId="0" applyFont="1" applyFill="1" applyBorder="1" applyAlignment="1">
      <alignment horizontal="center" vertical="center" wrapText="1"/>
    </xf>
    <xf numFmtId="0" fontId="2" fillId="2" borderId="118" xfId="0" applyFont="1" applyFill="1" applyBorder="1" applyAlignment="1">
      <alignment horizontal="center" vertical="center" wrapText="1"/>
    </xf>
    <xf numFmtId="0" fontId="2" fillId="2" borderId="11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49" fontId="55" fillId="2" borderId="8" xfId="0" applyNumberFormat="1" applyFont="1" applyFill="1" applyBorder="1" applyAlignment="1">
      <alignment horizontal="center" vertical="center" wrapText="1"/>
    </xf>
    <xf numFmtId="49" fontId="55" fillId="2" borderId="40" xfId="0" applyNumberFormat="1" applyFont="1" applyFill="1" applyBorder="1" applyAlignment="1">
      <alignment horizontal="center" vertical="center" wrapText="1"/>
    </xf>
    <xf numFmtId="168" fontId="5" fillId="0" borderId="37" xfId="0" applyNumberFormat="1" applyFont="1" applyBorder="1" applyAlignment="1" applyProtection="1">
      <alignment horizontal="center" vertical="center" wrapText="1"/>
      <protection locked="0"/>
    </xf>
    <xf numFmtId="168" fontId="5" fillId="0" borderId="5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4"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0" fontId="2" fillId="0" borderId="96" xfId="0" applyFont="1" applyBorder="1" applyAlignment="1" applyProtection="1">
      <alignment horizontal="center" vertical="center" wrapText="1"/>
      <protection locked="0"/>
    </xf>
    <xf numFmtId="0" fontId="2" fillId="0" borderId="137"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120" xfId="0" applyFont="1" applyBorder="1" applyAlignment="1" applyProtection="1">
      <alignment horizontal="center" vertical="center" wrapText="1"/>
      <protection locked="0"/>
    </xf>
    <xf numFmtId="0" fontId="2" fillId="0" borderId="121" xfId="0" applyFont="1" applyBorder="1" applyAlignment="1" applyProtection="1">
      <alignment horizontal="center" vertical="center" wrapText="1"/>
      <protection locked="0"/>
    </xf>
    <xf numFmtId="0" fontId="2" fillId="0" borderId="122" xfId="0" applyFont="1" applyBorder="1" applyAlignment="1" applyProtection="1">
      <alignment horizontal="center" vertical="center" wrapText="1"/>
      <protection locked="0"/>
    </xf>
    <xf numFmtId="0" fontId="2" fillId="2" borderId="115"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2" fillId="0" borderId="63" xfId="0" applyFont="1" applyBorder="1" applyAlignment="1" applyProtection="1">
      <alignment horizontal="center" vertical="center" wrapText="1"/>
      <protection locked="0"/>
    </xf>
    <xf numFmtId="0" fontId="2" fillId="0" borderId="116" xfId="0" applyFont="1" applyBorder="1" applyAlignment="1" applyProtection="1">
      <alignment horizontal="center" vertical="center" wrapText="1"/>
      <protection locked="0"/>
    </xf>
    <xf numFmtId="0" fontId="2" fillId="0" borderId="117" xfId="0" applyFont="1" applyBorder="1" applyAlignment="1" applyProtection="1">
      <alignment horizontal="center" vertical="center" wrapText="1"/>
      <protection locked="0"/>
    </xf>
    <xf numFmtId="0" fontId="2" fillId="0" borderId="124"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12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5" fillId="2" borderId="31"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34" fillId="2" borderId="3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6" fillId="2" borderId="8"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5" fillId="5" borderId="19" xfId="0" applyFont="1" applyFill="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5" borderId="19" xfId="0" applyFont="1" applyFill="1" applyBorder="1" applyAlignment="1" applyProtection="1">
      <alignment horizontal="center" vertical="center" wrapText="1"/>
      <protection locked="0"/>
    </xf>
    <xf numFmtId="0" fontId="5" fillId="5" borderId="126"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12" xfId="0" applyFont="1" applyFill="1" applyBorder="1" applyAlignment="1" applyProtection="1">
      <alignment horizontal="center" vertical="center" wrapText="1"/>
      <protection locked="0"/>
    </xf>
    <xf numFmtId="0" fontId="5" fillId="5" borderId="33"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4" xfId="0" applyFont="1" applyFill="1" applyBorder="1" applyAlignment="1" applyProtection="1">
      <alignment horizontal="center" vertical="center" wrapText="1"/>
      <protection locked="0"/>
    </xf>
    <xf numFmtId="0" fontId="5" fillId="5" borderId="4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5" fillId="5" borderId="38"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shrinkToFit="1"/>
      <protection locked="0"/>
    </xf>
    <xf numFmtId="0" fontId="5" fillId="5" borderId="24" xfId="0" applyFont="1" applyFill="1" applyBorder="1" applyAlignment="1" applyProtection="1">
      <alignment horizontal="center" vertical="center" shrinkToFit="1"/>
      <protection locked="0"/>
    </xf>
    <xf numFmtId="0" fontId="5" fillId="5" borderId="0" xfId="0" applyFont="1" applyFill="1" applyAlignment="1" applyProtection="1">
      <alignment horizontal="center" vertical="center" wrapText="1"/>
      <protection locked="0"/>
    </xf>
    <xf numFmtId="0" fontId="5" fillId="5" borderId="11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5" fillId="5" borderId="114" xfId="0" applyFont="1" applyFill="1" applyBorder="1" applyAlignment="1" applyProtection="1">
      <alignment horizontal="center" vertical="center" wrapText="1"/>
      <protection locked="0"/>
    </xf>
    <xf numFmtId="0" fontId="34" fillId="0" borderId="21" xfId="0"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0" fontId="34" fillId="0" borderId="10"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34" fillId="0" borderId="26" xfId="0" applyFont="1" applyBorder="1" applyAlignment="1" applyProtection="1">
      <alignment horizontal="center" vertical="center" wrapText="1"/>
      <protection locked="0"/>
    </xf>
    <xf numFmtId="0" fontId="34" fillId="0" borderId="24" xfId="0" applyFont="1" applyBorder="1" applyAlignment="1" applyProtection="1">
      <alignment horizontal="center" vertical="center" wrapText="1"/>
      <protection locked="0"/>
    </xf>
    <xf numFmtId="0" fontId="34" fillId="0" borderId="25" xfId="0" applyFont="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11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34"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79"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2" fillId="0" borderId="0" xfId="0" applyFont="1" applyAlignment="1" applyProtection="1">
      <alignment horizontal="left"/>
      <protection locked="0"/>
    </xf>
    <xf numFmtId="0" fontId="2" fillId="2" borderId="105"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2" fillId="0" borderId="98"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2" borderId="10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95" xfId="0" applyFont="1" applyBorder="1" applyAlignment="1" applyProtection="1">
      <alignment horizontal="center" vertical="center" wrapText="1"/>
      <protection locked="0"/>
    </xf>
    <xf numFmtId="0" fontId="2" fillId="0" borderId="91" xfId="0" applyFont="1" applyBorder="1" applyAlignment="1" applyProtection="1">
      <alignment horizontal="center" vertical="center" wrapText="1"/>
      <protection locked="0"/>
    </xf>
    <xf numFmtId="0" fontId="2" fillId="0" borderId="94"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95" xfId="0" applyFont="1" applyFill="1" applyBorder="1" applyAlignment="1">
      <alignment horizontal="center" vertical="center" wrapText="1"/>
    </xf>
    <xf numFmtId="49" fontId="45" fillId="0" borderId="2" xfId="3" applyNumberForma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103" xfId="0" applyNumberFormat="1" applyFont="1" applyBorder="1" applyAlignment="1" applyProtection="1">
      <alignment horizontal="center" vertical="center" wrapText="1"/>
      <protection locked="0"/>
    </xf>
    <xf numFmtId="49" fontId="2" fillId="0" borderId="95" xfId="0" applyNumberFormat="1" applyFont="1" applyBorder="1" applyAlignment="1" applyProtection="1">
      <alignment horizontal="center" vertical="center" wrapText="1"/>
      <protection locked="0"/>
    </xf>
    <xf numFmtId="49" fontId="2" fillId="0" borderId="91" xfId="0" applyNumberFormat="1" applyFont="1" applyBorder="1" applyAlignment="1" applyProtection="1">
      <alignment horizontal="center" vertical="center" wrapText="1"/>
      <protection locked="0"/>
    </xf>
    <xf numFmtId="49" fontId="2" fillId="0" borderId="92" xfId="0" applyNumberFormat="1" applyFont="1" applyBorder="1" applyAlignment="1" applyProtection="1">
      <alignment horizontal="center" vertical="center" wrapText="1"/>
      <protection locked="0"/>
    </xf>
    <xf numFmtId="0" fontId="34" fillId="2" borderId="19" xfId="0" applyFont="1" applyFill="1" applyBorder="1" applyAlignment="1" applyProtection="1">
      <alignment horizontal="center" vertical="center" wrapText="1"/>
      <protection locked="0"/>
    </xf>
    <xf numFmtId="0" fontId="34" fillId="2" borderId="22" xfId="0" applyFont="1" applyFill="1" applyBorder="1" applyAlignment="1" applyProtection="1">
      <alignment horizontal="center" vertical="center" wrapText="1"/>
      <protection locked="0"/>
    </xf>
    <xf numFmtId="0" fontId="34" fillId="2" borderId="24" xfId="0" applyFont="1" applyFill="1" applyBorder="1" applyAlignment="1" applyProtection="1">
      <alignment horizontal="center" vertical="center" wrapText="1"/>
      <protection locked="0"/>
    </xf>
    <xf numFmtId="0" fontId="34" fillId="2" borderId="27" xfId="0" applyFont="1" applyFill="1" applyBorder="1" applyAlignment="1" applyProtection="1">
      <alignment horizontal="center" vertical="center" wrapText="1"/>
      <protection locked="0"/>
    </xf>
    <xf numFmtId="49" fontId="8" fillId="2" borderId="8"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0" fontId="2" fillId="2" borderId="97"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2" fillId="0" borderId="99"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2" borderId="108" xfId="0" applyFont="1" applyFill="1" applyBorder="1" applyAlignment="1">
      <alignment horizontal="center" vertical="center" wrapText="1"/>
    </xf>
    <xf numFmtId="49" fontId="45" fillId="0" borderId="1" xfId="3" applyNumberFormat="1" applyBorder="1" applyProtection="1">
      <alignment vertical="center" wrapText="1"/>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109" xfId="0" applyFont="1" applyBorder="1" applyAlignment="1" applyProtection="1">
      <alignment horizontal="center" vertical="center" wrapText="1"/>
      <protection locked="0"/>
    </xf>
    <xf numFmtId="0" fontId="2" fillId="0" borderId="110" xfId="0" applyFont="1" applyBorder="1" applyAlignment="1" applyProtection="1">
      <alignment horizontal="center" vertical="center" wrapText="1"/>
      <protection locked="0"/>
    </xf>
    <xf numFmtId="0" fontId="2" fillId="2" borderId="10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03" xfId="0" applyFont="1" applyBorder="1" applyAlignment="1" applyProtection="1">
      <alignment horizontal="center" vertical="center" wrapText="1"/>
      <protection locked="0"/>
    </xf>
    <xf numFmtId="0" fontId="2" fillId="0" borderId="107" xfId="0"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107" xfId="0" applyNumberFormat="1" applyFont="1" applyBorder="1" applyAlignment="1" applyProtection="1">
      <alignment horizontal="center" vertical="center" wrapText="1"/>
      <protection locked="0"/>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168" fontId="2" fillId="0" borderId="8" xfId="0" applyNumberFormat="1" applyFont="1" applyBorder="1" applyAlignment="1" applyProtection="1">
      <alignment horizontal="center" vertical="center" wrapText="1"/>
      <protection locked="0"/>
    </xf>
    <xf numFmtId="168" fontId="2" fillId="0" borderId="40" xfId="0" applyNumberFormat="1" applyFont="1" applyBorder="1" applyAlignment="1" applyProtection="1">
      <alignment horizontal="center" vertical="center" wrapText="1"/>
      <protection locked="0"/>
    </xf>
    <xf numFmtId="168" fontId="2" fillId="0" borderId="41"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5" fillId="0" borderId="85" xfId="0" applyFont="1" applyBorder="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89" xfId="0" applyFont="1" applyBorder="1" applyAlignment="1" applyProtection="1">
      <alignment horizontal="center" vertical="center" wrapText="1"/>
      <protection locked="0"/>
    </xf>
    <xf numFmtId="0" fontId="5" fillId="0" borderId="90"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0" fontId="2" fillId="7" borderId="43" xfId="0" applyFont="1" applyFill="1" applyBorder="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0" fontId="2" fillId="7" borderId="15" xfId="0" applyFont="1" applyFill="1" applyBorder="1" applyAlignment="1" applyProtection="1">
      <alignment horizontal="center" vertical="center"/>
      <protection locked="0"/>
    </xf>
    <xf numFmtId="0" fontId="2" fillId="7" borderId="16" xfId="0" applyFont="1" applyFill="1" applyBorder="1" applyAlignment="1" applyProtection="1">
      <alignment horizontal="center" vertical="center"/>
      <protection locked="0"/>
    </xf>
    <xf numFmtId="0" fontId="19"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4"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31" fillId="0" borderId="0" xfId="0" applyFont="1" applyAlignment="1" applyProtection="1">
      <alignment horizontal="center"/>
      <protection locked="0"/>
    </xf>
    <xf numFmtId="0" fontId="31" fillId="0" borderId="24" xfId="0" applyFont="1" applyBorder="1" applyAlignment="1" applyProtection="1">
      <alignment horizontal="center"/>
      <protection locked="0"/>
    </xf>
    <xf numFmtId="0" fontId="2" fillId="7" borderId="21" xfId="0" applyFont="1" applyFill="1" applyBorder="1" applyAlignment="1" applyProtection="1">
      <alignment horizontal="center" vertical="center"/>
      <protection locked="0"/>
    </xf>
    <xf numFmtId="0" fontId="2" fillId="7" borderId="20" xfId="0" applyFont="1" applyFill="1" applyBorder="1" applyAlignment="1" applyProtection="1">
      <alignment horizontal="center" vertical="center"/>
      <protection locked="0"/>
    </xf>
    <xf numFmtId="0" fontId="2" fillId="7" borderId="26" xfId="0" applyFont="1" applyFill="1" applyBorder="1" applyAlignment="1" applyProtection="1">
      <alignment horizontal="center" vertical="center"/>
      <protection locked="0"/>
    </xf>
    <xf numFmtId="0" fontId="2" fillId="7" borderId="25" xfId="0" applyFont="1" applyFill="1" applyBorder="1" applyAlignment="1" applyProtection="1">
      <alignment horizontal="center" vertical="center"/>
      <protection locked="0"/>
    </xf>
    <xf numFmtId="0" fontId="15" fillId="0" borderId="0" xfId="0" applyFont="1" applyAlignment="1">
      <alignment horizontal="center" vertical="center" wrapText="1"/>
    </xf>
    <xf numFmtId="0" fontId="15" fillId="0" borderId="0" xfId="0" applyFont="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0" fontId="2" fillId="7" borderId="17" xfId="0" applyFont="1" applyFill="1" applyBorder="1" applyAlignment="1" applyProtection="1">
      <alignment horizontal="center" vertical="center"/>
      <protection locked="0"/>
    </xf>
    <xf numFmtId="0" fontId="2" fillId="2" borderId="82"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81" xfId="0" applyFont="1" applyFill="1" applyBorder="1" applyAlignment="1">
      <alignment horizontal="center" vertical="center"/>
    </xf>
    <xf numFmtId="0" fontId="2" fillId="0" borderId="104" xfId="0" applyFont="1" applyBorder="1" applyAlignment="1" applyProtection="1">
      <alignment horizontal="center" vertical="center" wrapText="1"/>
      <protection locked="0"/>
    </xf>
    <xf numFmtId="0" fontId="2" fillId="0" borderId="42"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1" xfId="0" applyFont="1" applyBorder="1" applyAlignment="1">
      <alignment horizontal="center" vertical="center" wrapText="1"/>
    </xf>
    <xf numFmtId="0" fontId="2" fillId="2" borderId="105" xfId="0" applyFont="1" applyFill="1" applyBorder="1" applyAlignment="1">
      <alignment horizontal="center" vertical="center"/>
    </xf>
    <xf numFmtId="0" fontId="2" fillId="2" borderId="42" xfId="0" applyFont="1" applyFill="1" applyBorder="1" applyAlignment="1">
      <alignment horizontal="center" vertical="center"/>
    </xf>
    <xf numFmtId="0" fontId="2" fillId="0" borderId="89" xfId="0" applyFont="1" applyBorder="1" applyAlignment="1" applyProtection="1">
      <alignment horizontal="center" vertical="center" wrapText="1"/>
      <protection locked="0"/>
    </xf>
    <xf numFmtId="0" fontId="19" fillId="2" borderId="100"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00" xfId="0" applyFont="1" applyFill="1" applyBorder="1" applyAlignment="1">
      <alignment horizontal="center" vertical="center"/>
    </xf>
    <xf numFmtId="0" fontId="6" fillId="0" borderId="8"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12"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0" xfId="0" applyFont="1" applyAlignment="1">
      <alignment horizontal="left" vertical="top" wrapText="1"/>
    </xf>
    <xf numFmtId="49" fontId="5" fillId="0" borderId="0" xfId="0" applyNumberFormat="1" applyFont="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8" fillId="2" borderId="41" xfId="0" applyNumberFormat="1" applyFont="1" applyFill="1" applyBorder="1" applyAlignment="1">
      <alignment horizontal="center" vertical="center" wrapText="1"/>
    </xf>
    <xf numFmtId="168" fontId="5" fillId="0" borderId="8" xfId="0" applyNumberFormat="1" applyFont="1" applyBorder="1" applyAlignment="1" applyProtection="1">
      <alignment horizontal="center" vertical="center" wrapText="1"/>
      <protection locked="0"/>
    </xf>
    <xf numFmtId="168" fontId="5" fillId="0" borderId="40" xfId="0" applyNumberFormat="1" applyFont="1" applyBorder="1" applyAlignment="1" applyProtection="1">
      <alignment horizontal="center" vertical="center" wrapText="1"/>
      <protection locked="0"/>
    </xf>
    <xf numFmtId="168" fontId="5" fillId="0" borderId="41" xfId="0" applyNumberFormat="1" applyFont="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2" borderId="45"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protection locked="0"/>
    </xf>
    <xf numFmtId="0" fontId="5" fillId="0" borderId="4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2" borderId="43"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center" vertical="top" wrapText="1"/>
    </xf>
    <xf numFmtId="0" fontId="2" fillId="2" borderId="4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20" xfId="0" applyFont="1" applyBorder="1" applyAlignment="1" applyProtection="1">
      <alignment horizontal="center" vertical="center" wrapText="1"/>
      <protection locked="0"/>
    </xf>
    <xf numFmtId="0" fontId="3" fillId="0" borderId="0" xfId="0" applyFont="1" applyAlignment="1">
      <alignment horizontal="left" vertical="top" wrapText="1"/>
    </xf>
    <xf numFmtId="0" fontId="6"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2" fillId="0" borderId="0" xfId="0" applyFont="1" applyAlignment="1">
      <alignment horizontal="left" vertical="center"/>
    </xf>
    <xf numFmtId="169" fontId="12" fillId="0" borderId="124" xfId="0" applyNumberFormat="1" applyFont="1" applyBorder="1" applyAlignment="1">
      <alignment horizontal="center" vertical="center" wrapText="1"/>
    </xf>
    <xf numFmtId="169" fontId="12" fillId="0" borderId="32" xfId="0" applyNumberFormat="1" applyFont="1" applyBorder="1" applyAlignment="1">
      <alignment horizontal="center" vertical="center" wrapText="1"/>
    </xf>
    <xf numFmtId="169" fontId="12" fillId="0" borderId="125" xfId="0" applyNumberFormat="1" applyFont="1" applyBorder="1" applyAlignment="1">
      <alignment horizontal="center" vertical="center" wrapText="1"/>
    </xf>
    <xf numFmtId="0" fontId="24" fillId="0" borderId="0" xfId="0" applyFont="1" applyAlignment="1">
      <alignment horizontal="left" vertical="top" wrapText="1"/>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9" fontId="6" fillId="0" borderId="0" xfId="0" applyNumberFormat="1" applyFont="1" applyAlignment="1">
      <alignment horizontal="center" vertical="center"/>
    </xf>
    <xf numFmtId="169" fontId="6" fillId="0" borderId="9" xfId="0" applyNumberFormat="1" applyFont="1" applyBorder="1" applyAlignment="1">
      <alignment horizontal="center" vertical="center"/>
    </xf>
    <xf numFmtId="169" fontId="6" fillId="0" borderId="6" xfId="0" applyNumberFormat="1" applyFont="1" applyBorder="1" applyAlignment="1">
      <alignment horizontal="center" vertical="center"/>
    </xf>
    <xf numFmtId="169" fontId="6" fillId="0" borderId="7" xfId="0" applyNumberFormat="1" applyFont="1" applyBorder="1" applyAlignment="1">
      <alignment horizontal="center" vertical="center"/>
    </xf>
    <xf numFmtId="169" fontId="6" fillId="0" borderId="2" xfId="0" applyNumberFormat="1" applyFont="1" applyBorder="1" applyAlignment="1" applyProtection="1">
      <alignment horizontal="center" vertical="center"/>
      <protection locked="0"/>
    </xf>
    <xf numFmtId="169" fontId="6" fillId="0" borderId="3" xfId="0" applyNumberFormat="1" applyFont="1" applyBorder="1" applyAlignment="1" applyProtection="1">
      <alignment horizontal="center" vertical="center"/>
      <protection locked="0"/>
    </xf>
    <xf numFmtId="169" fontId="6" fillId="0" borderId="4" xfId="0" applyNumberFormat="1" applyFont="1" applyBorder="1" applyAlignment="1" applyProtection="1">
      <alignment horizontal="center" vertical="center"/>
      <protection locked="0"/>
    </xf>
    <xf numFmtId="169" fontId="6" fillId="0" borderId="10" xfId="0" applyNumberFormat="1" applyFont="1" applyBorder="1" applyAlignment="1" applyProtection="1">
      <alignment horizontal="center" vertical="center"/>
      <protection locked="0"/>
    </xf>
    <xf numFmtId="169" fontId="6" fillId="0" borderId="0" xfId="0" applyNumberFormat="1" applyFont="1" applyAlignment="1" applyProtection="1">
      <alignment horizontal="center" vertical="center"/>
      <protection locked="0"/>
    </xf>
    <xf numFmtId="169" fontId="6" fillId="0" borderId="9" xfId="0" applyNumberFormat="1" applyFont="1" applyBorder="1" applyAlignment="1" applyProtection="1">
      <alignment horizontal="center" vertical="center"/>
      <protection locked="0"/>
    </xf>
    <xf numFmtId="169" fontId="6" fillId="0" borderId="5" xfId="0" applyNumberFormat="1" applyFont="1" applyBorder="1" applyAlignment="1" applyProtection="1">
      <alignment horizontal="center" vertical="center"/>
      <protection locked="0"/>
    </xf>
    <xf numFmtId="169" fontId="6" fillId="0" borderId="6" xfId="0" applyNumberFormat="1" applyFont="1" applyBorder="1" applyAlignment="1" applyProtection="1">
      <alignment horizontal="center" vertical="center"/>
      <protection locked="0"/>
    </xf>
    <xf numFmtId="169" fontId="6" fillId="0" borderId="7" xfId="0" applyNumberFormat="1" applyFont="1" applyBorder="1" applyAlignment="1" applyProtection="1">
      <alignment horizontal="center" vertical="center"/>
      <protection locked="0"/>
    </xf>
    <xf numFmtId="169" fontId="6" fillId="0" borderId="10" xfId="0" applyNumberFormat="1" applyFont="1" applyBorder="1" applyAlignment="1">
      <alignment horizontal="center" vertical="center" wrapText="1"/>
    </xf>
    <xf numFmtId="169" fontId="6" fillId="0" borderId="0" xfId="0" applyNumberFormat="1" applyFont="1" applyAlignment="1">
      <alignment horizontal="center" vertical="center" wrapText="1"/>
    </xf>
    <xf numFmtId="169" fontId="6" fillId="0" borderId="9" xfId="0" applyNumberFormat="1" applyFont="1" applyBorder="1" applyAlignment="1">
      <alignment horizontal="center" vertical="center" wrapText="1"/>
    </xf>
    <xf numFmtId="169" fontId="6" fillId="0" borderId="5" xfId="0" applyNumberFormat="1" applyFont="1" applyBorder="1" applyAlignment="1">
      <alignment horizontal="center" vertical="center" wrapText="1"/>
    </xf>
    <xf numFmtId="169" fontId="6" fillId="0" borderId="6" xfId="0" applyNumberFormat="1" applyFont="1" applyBorder="1" applyAlignment="1">
      <alignment horizontal="center" vertical="center" wrapText="1"/>
    </xf>
    <xf numFmtId="169" fontId="6" fillId="0" borderId="7" xfId="0" applyNumberFormat="1" applyFont="1" applyBorder="1" applyAlignment="1">
      <alignment horizontal="center" vertical="center" wrapText="1"/>
    </xf>
    <xf numFmtId="169" fontId="6" fillId="0" borderId="10" xfId="0" applyNumberFormat="1" applyFont="1" applyBorder="1" applyAlignment="1">
      <alignment horizontal="center" vertical="center" wrapText="1" shrinkToFit="1"/>
    </xf>
    <xf numFmtId="169" fontId="6" fillId="0" borderId="0" xfId="0" applyNumberFormat="1" applyFont="1" applyAlignment="1">
      <alignment horizontal="center" vertical="center" wrapText="1" shrinkToFit="1"/>
    </xf>
    <xf numFmtId="169" fontId="6" fillId="0" borderId="9" xfId="0" applyNumberFormat="1" applyFont="1" applyBorder="1" applyAlignment="1">
      <alignment horizontal="center" vertical="center" wrapText="1" shrinkToFit="1"/>
    </xf>
    <xf numFmtId="169" fontId="6" fillId="0" borderId="5" xfId="0" applyNumberFormat="1" applyFont="1" applyBorder="1" applyAlignment="1">
      <alignment horizontal="center" vertical="center" wrapText="1" shrinkToFit="1"/>
    </xf>
    <xf numFmtId="169" fontId="6" fillId="0" borderId="6" xfId="0" applyNumberFormat="1" applyFont="1" applyBorder="1" applyAlignment="1">
      <alignment horizontal="center" vertical="center" wrapText="1" shrinkToFit="1"/>
    </xf>
    <xf numFmtId="169" fontId="6" fillId="0" borderId="7" xfId="0" applyNumberFormat="1" applyFont="1" applyBorder="1" applyAlignment="1">
      <alignment horizontal="center" vertical="center" wrapText="1" shrinkToFit="1"/>
    </xf>
    <xf numFmtId="0" fontId="6" fillId="0" borderId="10"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0" fontId="6" fillId="0" borderId="5"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5" fillId="0" borderId="1" xfId="0" applyFont="1" applyBorder="1" applyAlignment="1">
      <alignment horizontal="left" vertical="center"/>
    </xf>
    <xf numFmtId="169" fontId="50" fillId="0" borderId="2" xfId="0" applyNumberFormat="1" applyFont="1" applyBorder="1" applyAlignment="1">
      <alignment horizontal="center" vertical="center" wrapText="1"/>
    </xf>
    <xf numFmtId="169" fontId="50" fillId="0" borderId="3" xfId="0" applyNumberFormat="1" applyFont="1" applyBorder="1" applyAlignment="1">
      <alignment horizontal="center" vertical="center" wrapText="1"/>
    </xf>
    <xf numFmtId="169" fontId="50" fillId="0" borderId="39" xfId="0" applyNumberFormat="1" applyFont="1" applyBorder="1" applyAlignment="1">
      <alignment horizontal="center" vertical="center" wrapText="1"/>
    </xf>
    <xf numFmtId="0" fontId="51" fillId="0" borderId="5" xfId="3" applyNumberFormat="1" applyFont="1" applyBorder="1" applyAlignment="1" applyProtection="1">
      <alignment horizontal="center" vertical="center" wrapText="1"/>
    </xf>
    <xf numFmtId="0" fontId="51" fillId="0" borderId="6" xfId="3" applyNumberFormat="1" applyFont="1" applyBorder="1" applyAlignment="1" applyProtection="1">
      <alignment horizontal="center" vertical="center" wrapText="1"/>
    </xf>
    <xf numFmtId="0" fontId="51" fillId="0" borderId="30" xfId="3" applyNumberFormat="1" applyFont="1" applyBorder="1" applyAlignment="1" applyProtection="1">
      <alignment horizontal="center" vertical="center" wrapText="1"/>
    </xf>
    <xf numFmtId="0" fontId="3" fillId="8" borderId="0" xfId="0" applyFont="1" applyFill="1" applyAlignment="1">
      <alignment horizontal="left" vertical="center" wrapText="1"/>
    </xf>
    <xf numFmtId="0" fontId="3" fillId="0" borderId="0" xfId="0" applyFont="1" applyAlignment="1">
      <alignment horizontal="left" vertical="center" wrapText="1"/>
    </xf>
    <xf numFmtId="169" fontId="6" fillId="0" borderId="2" xfId="0" applyNumberFormat="1" applyFont="1" applyBorder="1" applyAlignment="1">
      <alignment horizontal="center" vertical="center" wrapText="1" shrinkToFit="1"/>
    </xf>
    <xf numFmtId="169" fontId="6" fillId="0" borderId="3" xfId="0" applyNumberFormat="1" applyFont="1" applyBorder="1" applyAlignment="1">
      <alignment horizontal="center" vertical="center" wrapText="1" shrinkToFit="1"/>
    </xf>
    <xf numFmtId="169" fontId="6" fillId="0" borderId="4" xfId="0" applyNumberFormat="1" applyFont="1" applyBorder="1" applyAlignment="1">
      <alignment horizontal="center" vertical="center" wrapText="1" shrinkToFit="1"/>
    </xf>
    <xf numFmtId="169" fontId="6" fillId="0" borderId="26" xfId="0" applyNumberFormat="1" applyFont="1" applyBorder="1" applyAlignment="1">
      <alignment horizontal="center" vertical="center" wrapText="1" shrinkToFit="1"/>
    </xf>
    <xf numFmtId="169" fontId="6" fillId="0" borderId="24" xfId="0" applyNumberFormat="1" applyFont="1" applyBorder="1" applyAlignment="1">
      <alignment horizontal="center" vertical="center" wrapText="1" shrinkToFit="1"/>
    </xf>
    <xf numFmtId="169" fontId="6" fillId="0" borderId="25" xfId="0" applyNumberFormat="1" applyFont="1" applyBorder="1" applyAlignment="1">
      <alignment horizontal="center" vertical="center" wrapText="1" shrinkToFit="1"/>
    </xf>
    <xf numFmtId="0" fontId="6" fillId="0" borderId="2" xfId="0" applyFont="1" applyBorder="1" applyAlignment="1" applyProtection="1">
      <alignment horizontal="center" vertical="center" wrapText="1" shrinkToFit="1"/>
      <protection locked="0"/>
    </xf>
    <xf numFmtId="0" fontId="6" fillId="0" borderId="3"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26" xfId="0" applyFont="1" applyBorder="1" applyAlignment="1" applyProtection="1">
      <alignment horizontal="center" vertical="center" wrapText="1" shrinkToFit="1"/>
      <protection locked="0"/>
    </xf>
    <xf numFmtId="0" fontId="6" fillId="0" borderId="24" xfId="0" applyFont="1" applyBorder="1" applyAlignment="1" applyProtection="1">
      <alignment horizontal="center" vertical="center" wrapText="1" shrinkToFit="1"/>
      <protection locked="0"/>
    </xf>
    <xf numFmtId="0" fontId="6" fillId="0" borderId="25" xfId="0" applyFont="1" applyBorder="1" applyAlignment="1" applyProtection="1">
      <alignment horizontal="center" vertical="center" wrapText="1" shrinkToFit="1"/>
      <protection locked="0"/>
    </xf>
    <xf numFmtId="169" fontId="6" fillId="0" borderId="41" xfId="0" applyNumberFormat="1" applyFont="1" applyBorder="1" applyAlignment="1">
      <alignment horizontal="center" vertical="center"/>
    </xf>
    <xf numFmtId="169" fontId="6" fillId="0" borderId="1" xfId="0" applyNumberFormat="1" applyFont="1" applyBorder="1" applyAlignment="1">
      <alignment horizontal="center" vertical="center"/>
    </xf>
    <xf numFmtId="169" fontId="6" fillId="0" borderId="38" xfId="0" applyNumberFormat="1" applyFont="1" applyBorder="1" applyAlignment="1">
      <alignment horizontal="center" vertical="center"/>
    </xf>
    <xf numFmtId="169" fontId="6" fillId="0" borderId="16" xfId="0" applyNumberFormat="1" applyFont="1" applyBorder="1" applyAlignment="1">
      <alignment horizontal="center" vertical="center"/>
    </xf>
    <xf numFmtId="169" fontId="6" fillId="0" borderId="26" xfId="0" applyNumberFormat="1" applyFont="1" applyBorder="1" applyAlignment="1" applyProtection="1">
      <alignment horizontal="center" vertical="center"/>
      <protection locked="0"/>
    </xf>
    <xf numFmtId="169" fontId="6" fillId="0" borderId="24" xfId="0" applyNumberFormat="1" applyFont="1" applyBorder="1" applyAlignment="1" applyProtection="1">
      <alignment horizontal="center" vertical="center"/>
      <protection locked="0"/>
    </xf>
    <xf numFmtId="169" fontId="6" fillId="0" borderId="25" xfId="0" applyNumberFormat="1" applyFont="1" applyBorder="1" applyAlignment="1" applyProtection="1">
      <alignment horizontal="center" vertical="center"/>
      <protection locked="0"/>
    </xf>
    <xf numFmtId="169" fontId="6" fillId="0" borderId="2" xfId="0" applyNumberFormat="1" applyFont="1" applyBorder="1" applyAlignment="1">
      <alignment horizontal="center" vertical="center" wrapText="1"/>
    </xf>
    <xf numFmtId="169" fontId="6" fillId="0" borderId="3" xfId="0" applyNumberFormat="1" applyFont="1" applyBorder="1" applyAlignment="1">
      <alignment horizontal="center" vertical="center" wrapText="1"/>
    </xf>
    <xf numFmtId="169" fontId="6" fillId="0" borderId="4" xfId="0" applyNumberFormat="1" applyFont="1" applyBorder="1" applyAlignment="1">
      <alignment horizontal="center" vertical="center" wrapText="1"/>
    </xf>
    <xf numFmtId="169" fontId="6" fillId="0" borderId="26" xfId="0" applyNumberFormat="1" applyFont="1" applyBorder="1" applyAlignment="1">
      <alignment horizontal="center" vertical="center" wrapText="1"/>
    </xf>
    <xf numFmtId="169" fontId="6" fillId="0" borderId="24" xfId="0" applyNumberFormat="1" applyFont="1" applyBorder="1" applyAlignment="1">
      <alignment horizontal="center" vertical="center" wrapText="1"/>
    </xf>
    <xf numFmtId="169" fontId="6" fillId="0" borderId="25" xfId="0" applyNumberFormat="1" applyFont="1" applyBorder="1" applyAlignment="1">
      <alignment horizontal="center" vertical="center" wrapText="1"/>
    </xf>
    <xf numFmtId="0" fontId="65" fillId="0" borderId="2"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2" fillId="0" borderId="0" xfId="0" applyFont="1" applyAlignment="1">
      <alignment horizontal="right"/>
    </xf>
    <xf numFmtId="0" fontId="26" fillId="0" borderId="0" xfId="0" applyFont="1" applyAlignment="1">
      <alignment horizontal="center"/>
    </xf>
    <xf numFmtId="0" fontId="26" fillId="0" borderId="24" xfId="0" applyFont="1" applyBorder="1" applyAlignment="1">
      <alignment horizontal="center"/>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3" fillId="0" borderId="0" xfId="0" applyFont="1" applyAlignment="1">
      <alignment horizontal="center"/>
    </xf>
    <xf numFmtId="0" fontId="3" fillId="0" borderId="24" xfId="0" applyFont="1" applyBorder="1" applyAlignment="1">
      <alignment horizontal="center"/>
    </xf>
    <xf numFmtId="169" fontId="26" fillId="5" borderId="0" xfId="0" applyNumberFormat="1" applyFont="1" applyFill="1" applyAlignment="1">
      <alignment horizontal="center"/>
    </xf>
    <xf numFmtId="169" fontId="26" fillId="5" borderId="24" xfId="0" applyNumberFormat="1" applyFont="1" applyFill="1" applyBorder="1" applyAlignment="1">
      <alignment horizontal="center"/>
    </xf>
    <xf numFmtId="0" fontId="6" fillId="2" borderId="22" xfId="0" applyFont="1" applyFill="1" applyBorder="1" applyAlignment="1">
      <alignment horizontal="center" vertical="center" wrapText="1"/>
    </xf>
    <xf numFmtId="0" fontId="6" fillId="2" borderId="27" xfId="0" applyFont="1" applyFill="1" applyBorder="1" applyAlignment="1">
      <alignment horizontal="center" vertical="center" wrapText="1"/>
    </xf>
    <xf numFmtId="169" fontId="12" fillId="0" borderId="8" xfId="0" applyNumberFormat="1" applyFont="1" applyBorder="1" applyAlignment="1">
      <alignment horizontal="center" vertical="center" wrapText="1"/>
    </xf>
    <xf numFmtId="169" fontId="12" fillId="0" borderId="40" xfId="0" applyNumberFormat="1" applyFont="1" applyBorder="1" applyAlignment="1">
      <alignment horizontal="center" vertical="center" wrapText="1"/>
    </xf>
    <xf numFmtId="169" fontId="12" fillId="0" borderId="75" xfId="0" applyNumberFormat="1" applyFont="1" applyBorder="1" applyAlignment="1">
      <alignment horizontal="center" vertical="center" wrapText="1"/>
    </xf>
    <xf numFmtId="0" fontId="6" fillId="0" borderId="30" xfId="0" applyFont="1" applyBorder="1" applyAlignment="1" applyProtection="1">
      <alignment horizontal="center" vertical="center" wrapText="1"/>
      <protection locked="0"/>
    </xf>
    <xf numFmtId="0" fontId="51" fillId="0" borderId="5" xfId="3" applyNumberFormat="1" applyFont="1" applyBorder="1" applyAlignment="1" applyProtection="1">
      <alignment horizontal="center" vertical="center" wrapText="1"/>
      <protection locked="0"/>
    </xf>
    <xf numFmtId="0" fontId="51" fillId="0" borderId="6" xfId="3" applyNumberFormat="1" applyFont="1" applyBorder="1" applyAlignment="1" applyProtection="1">
      <alignment horizontal="center" vertical="center" wrapText="1"/>
      <protection locked="0"/>
    </xf>
    <xf numFmtId="0" fontId="51" fillId="0" borderId="30" xfId="3" applyNumberFormat="1" applyFont="1" applyBorder="1" applyAlignment="1" applyProtection="1">
      <alignment horizontal="center" vertical="center" wrapText="1"/>
      <protection locked="0"/>
    </xf>
    <xf numFmtId="0" fontId="37" fillId="5" borderId="0" xfId="0" applyFont="1" applyFill="1" applyAlignment="1" applyProtection="1">
      <alignment horizontal="center" vertical="top" wrapText="1"/>
      <protection locked="0"/>
    </xf>
    <xf numFmtId="0" fontId="37" fillId="5" borderId="6" xfId="0" applyFont="1" applyFill="1" applyBorder="1" applyAlignment="1" applyProtection="1">
      <alignment horizontal="center" vertical="top" wrapText="1"/>
      <protection locked="0"/>
    </xf>
    <xf numFmtId="0" fontId="37" fillId="5" borderId="30" xfId="0" applyFont="1" applyFill="1" applyBorder="1" applyAlignment="1" applyProtection="1">
      <alignment horizontal="center" vertical="top" wrapText="1"/>
      <protection locked="0"/>
    </xf>
    <xf numFmtId="0" fontId="2" fillId="0" borderId="62" xfId="0" applyFont="1" applyBorder="1" applyAlignment="1" applyProtection="1">
      <alignment horizontal="center" vertical="center" wrapText="1"/>
      <protection locked="0"/>
    </xf>
    <xf numFmtId="0" fontId="37" fillId="5" borderId="124" xfId="0" applyFont="1" applyFill="1" applyBorder="1" applyAlignment="1" applyProtection="1">
      <alignment horizontal="center" vertical="top" wrapText="1"/>
      <protection locked="0"/>
    </xf>
    <xf numFmtId="0" fontId="37" fillId="5" borderId="32" xfId="0" applyFont="1" applyFill="1" applyBorder="1" applyAlignment="1" applyProtection="1">
      <alignment horizontal="center" vertical="top" wrapText="1"/>
      <protection locked="0"/>
    </xf>
    <xf numFmtId="0" fontId="37" fillId="5" borderId="33" xfId="0" applyFont="1" applyFill="1" applyBorder="1" applyAlignment="1" applyProtection="1">
      <alignment horizontal="center" vertical="top" wrapText="1"/>
      <protection locked="0"/>
    </xf>
    <xf numFmtId="0" fontId="37" fillId="5" borderId="5" xfId="0" applyFont="1" applyFill="1" applyBorder="1" applyAlignment="1" applyProtection="1">
      <alignment horizontal="center" vertical="top" wrapText="1"/>
      <protection locked="0"/>
    </xf>
    <xf numFmtId="0" fontId="37" fillId="5" borderId="7" xfId="0" applyFont="1" applyFill="1" applyBorder="1" applyAlignment="1" applyProtection="1">
      <alignment horizontal="center" vertical="top" wrapText="1"/>
      <protection locked="0"/>
    </xf>
  </cellXfs>
  <cellStyles count="4">
    <cellStyle name="Hyperlink" xfId="3" builtinId="8" customBuiltin="1"/>
    <cellStyle name="Normal" xfId="0" builtinId="0"/>
    <cellStyle name="標準 2" xfId="1" xr:uid="{00000000-0005-0000-0000-000002000000}"/>
    <cellStyle name="標準 3" xfId="2" xr:uid="{00000000-0005-0000-0000-000003000000}"/>
  </cellStyles>
  <dxfs count="24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C00000"/>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4" tint="0.59996337778862885"/>
        </patternFill>
      </fill>
    </dxf>
    <dxf>
      <fill>
        <patternFill>
          <bgColor theme="0" tint="-0.14996795556505021"/>
        </patternFill>
      </fill>
    </dxf>
    <dxf>
      <fill>
        <patternFill patternType="lightUp">
          <bgColor auto="1"/>
        </patternFill>
      </fill>
    </dxf>
    <dxf>
      <fill>
        <patternFill>
          <bgColor theme="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ill>
        <patternFill>
          <bgColor theme="0" tint="-0.14996795556505021"/>
        </patternFill>
      </fill>
    </dxf>
    <dxf>
      <font>
        <color auto="1"/>
      </font>
      <fill>
        <patternFill>
          <bgColor theme="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patternType="lightUp"/>
      </fill>
    </dxf>
    <dxf>
      <fill>
        <patternFill patternType="lightUp"/>
      </fill>
    </dxf>
    <dxf>
      <fill>
        <patternFill>
          <bgColor rgb="FFFFFF00"/>
        </patternFill>
      </fill>
    </dxf>
    <dxf>
      <fill>
        <patternFill>
          <bgColor theme="0" tint="-0.1499679555650502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patternType="lightUp"/>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theme="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lightUp"/>
      </fill>
    </dxf>
    <dxf>
      <fill>
        <patternFill>
          <bgColor rgb="FFFFFF00"/>
        </patternFill>
      </fill>
    </dxf>
    <dxf>
      <fill>
        <patternFill>
          <bgColor theme="0" tint="-0.14996795556505021"/>
        </patternFill>
      </fill>
    </dxf>
    <dxf>
      <fill>
        <patternFill patternType="lightUp"/>
      </fill>
    </dxf>
    <dxf>
      <fill>
        <patternFill patternType="lightUp"/>
      </fill>
    </dxf>
    <dxf>
      <fill>
        <patternFill>
          <bgColor theme="0" tint="-0.14996795556505021"/>
        </patternFill>
      </fill>
    </dxf>
    <dxf>
      <fill>
        <patternFill>
          <bgColor theme="0"/>
        </patternFill>
      </fill>
    </dxf>
    <dxf>
      <fill>
        <patternFill>
          <bgColor rgb="FFFFFF00"/>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solid">
          <bgColor rgb="FFFFFF00"/>
        </patternFill>
      </fill>
    </dxf>
    <dxf>
      <fill>
        <patternFill patternType="lightUp">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patternType="lightUp"/>
      </fill>
    </dxf>
    <dxf>
      <fill>
        <patternFill>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s>
  <tableStyles count="0" defaultTableStyle="TableStyleMedium2" defaultPivotStyle="PivotStyleLight16"/>
  <colors>
    <mruColors>
      <color rgb="FF000000"/>
      <color rgb="FF66FFFF"/>
      <color rgb="FF4FD188"/>
      <color rgb="FFA5A5A5"/>
      <color rgb="FFDDDDDD"/>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C$167"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159025</xdr:colOff>
      <xdr:row>239</xdr:row>
      <xdr:rowOff>145774</xdr:rowOff>
    </xdr:from>
    <xdr:to>
      <xdr:col>35</xdr:col>
      <xdr:colOff>289888</xdr:colOff>
      <xdr:row>245</xdr:row>
      <xdr:rowOff>192155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957390" y="46475374"/>
          <a:ext cx="130863" cy="100716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239</xdr:row>
      <xdr:rowOff>142877</xdr:rowOff>
    </xdr:from>
    <xdr:to>
      <xdr:col>3</xdr:col>
      <xdr:colOff>26504</xdr:colOff>
      <xdr:row>245</xdr:row>
      <xdr:rowOff>172278</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3290" y="46472477"/>
          <a:ext cx="139562" cy="99018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179</xdr:row>
      <xdr:rowOff>133349</xdr:rowOff>
    </xdr:from>
    <xdr:to>
      <xdr:col>34</xdr:col>
      <xdr:colOff>123825</xdr:colOff>
      <xdr:row>185</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163009</xdr:colOff>
      <xdr:row>196</xdr:row>
      <xdr:rowOff>38100</xdr:rowOff>
    </xdr:from>
    <xdr:to>
      <xdr:col>34</xdr:col>
      <xdr:colOff>91440</xdr:colOff>
      <xdr:row>201</xdr:row>
      <xdr:rowOff>79402</xdr:rowOff>
    </xdr:to>
    <xdr:sp macro="" textlink="">
      <xdr:nvSpPr>
        <xdr:cNvPr id="15" name="七角形 14">
          <a:extLst>
            <a:ext uri="{FF2B5EF4-FFF2-40B4-BE49-F238E27FC236}">
              <a16:creationId xmlns:a16="http://schemas.microsoft.com/office/drawing/2014/main" id="{00000000-0008-0000-0000-00000F000000}"/>
            </a:ext>
          </a:extLst>
        </xdr:cNvPr>
        <xdr:cNvSpPr/>
      </xdr:nvSpPr>
      <xdr:spPr>
        <a:xfrm>
          <a:off x="5390329" y="39311580"/>
          <a:ext cx="1421951" cy="993802"/>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176</xdr:row>
      <xdr:rowOff>30480</xdr:rowOff>
    </xdr:from>
    <xdr:to>
      <xdr:col>34</xdr:col>
      <xdr:colOff>127000</xdr:colOff>
      <xdr:row>177</xdr:row>
      <xdr:rowOff>170180</xdr:rowOff>
    </xdr:to>
    <xdr:sp macro="" textlink="">
      <xdr:nvSpPr>
        <xdr:cNvPr id="12" name="七角形 11">
          <a:extLst>
            <a:ext uri="{FF2B5EF4-FFF2-40B4-BE49-F238E27FC236}">
              <a16:creationId xmlns:a16="http://schemas.microsoft.com/office/drawing/2014/main" id="{00000000-0008-0000-0000-00000C000000}"/>
            </a:ext>
          </a:extLst>
        </xdr:cNvPr>
        <xdr:cNvSpPr/>
      </xdr:nvSpPr>
      <xdr:spPr>
        <a:xfrm>
          <a:off x="5356860" y="3549396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twoCellAnchor>
    <xdr:from>
      <xdr:col>27</xdr:col>
      <xdr:colOff>106680</xdr:colOff>
      <xdr:row>194</xdr:row>
      <xdr:rowOff>22860</xdr:rowOff>
    </xdr:from>
    <xdr:to>
      <xdr:col>34</xdr:col>
      <xdr:colOff>104140</xdr:colOff>
      <xdr:row>195</xdr:row>
      <xdr:rowOff>162560</xdr:rowOff>
    </xdr:to>
    <xdr:sp macro="" textlink="">
      <xdr:nvSpPr>
        <xdr:cNvPr id="13" name="七角形 12">
          <a:extLst>
            <a:ext uri="{FF2B5EF4-FFF2-40B4-BE49-F238E27FC236}">
              <a16:creationId xmlns:a16="http://schemas.microsoft.com/office/drawing/2014/main" id="{00000000-0008-0000-0000-00000D000000}"/>
            </a:ext>
          </a:extLst>
        </xdr:cNvPr>
        <xdr:cNvSpPr/>
      </xdr:nvSpPr>
      <xdr:spPr>
        <a:xfrm>
          <a:off x="5334000" y="3891534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82</xdr:col>
          <xdr:colOff>171450</xdr:colOff>
          <xdr:row>163</xdr:row>
          <xdr:rowOff>95250</xdr:rowOff>
        </xdr:from>
        <xdr:to>
          <xdr:col>84</xdr:col>
          <xdr:colOff>0</xdr:colOff>
          <xdr:row>164</xdr:row>
          <xdr:rowOff>114300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166</xdr:row>
          <xdr:rowOff>31750</xdr:rowOff>
        </xdr:from>
        <xdr:to>
          <xdr:col>4</xdr:col>
          <xdr:colOff>9525</xdr:colOff>
          <xdr:row>166</xdr:row>
          <xdr:rowOff>314325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167</xdr:row>
          <xdr:rowOff>50800</xdr:rowOff>
        </xdr:from>
        <xdr:to>
          <xdr:col>4</xdr:col>
          <xdr:colOff>19050</xdr:colOff>
          <xdr:row>167</xdr:row>
          <xdr:rowOff>333375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170</xdr:row>
          <xdr:rowOff>38100</xdr:rowOff>
        </xdr:from>
        <xdr:to>
          <xdr:col>4</xdr:col>
          <xdr:colOff>28575</xdr:colOff>
          <xdr:row>170</xdr:row>
          <xdr:rowOff>323850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169</xdr:row>
          <xdr:rowOff>50800</xdr:rowOff>
        </xdr:from>
        <xdr:to>
          <xdr:col>4</xdr:col>
          <xdr:colOff>28575</xdr:colOff>
          <xdr:row>169</xdr:row>
          <xdr:rowOff>333375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168</xdr:row>
          <xdr:rowOff>88900</xdr:rowOff>
        </xdr:from>
        <xdr:to>
          <xdr:col>4</xdr:col>
          <xdr:colOff>28575</xdr:colOff>
          <xdr:row>168</xdr:row>
          <xdr:rowOff>352425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171</xdr:row>
          <xdr:rowOff>31750</xdr:rowOff>
        </xdr:from>
        <xdr:to>
          <xdr:col>4</xdr:col>
          <xdr:colOff>19050</xdr:colOff>
          <xdr:row>171</xdr:row>
          <xdr:rowOff>295275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166</xdr:row>
          <xdr:rowOff>31750</xdr:rowOff>
        </xdr:from>
        <xdr:to>
          <xdr:col>6</xdr:col>
          <xdr:colOff>9525</xdr:colOff>
          <xdr:row>166</xdr:row>
          <xdr:rowOff>314325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50800</xdr:rowOff>
        </xdr:from>
        <xdr:to>
          <xdr:col>6</xdr:col>
          <xdr:colOff>19050</xdr:colOff>
          <xdr:row>167</xdr:row>
          <xdr:rowOff>333375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170</xdr:row>
          <xdr:rowOff>38100</xdr:rowOff>
        </xdr:from>
        <xdr:to>
          <xdr:col>6</xdr:col>
          <xdr:colOff>28575</xdr:colOff>
          <xdr:row>170</xdr:row>
          <xdr:rowOff>323850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169</xdr:row>
          <xdr:rowOff>50800</xdr:rowOff>
        </xdr:from>
        <xdr:to>
          <xdr:col>6</xdr:col>
          <xdr:colOff>28575</xdr:colOff>
          <xdr:row>169</xdr:row>
          <xdr:rowOff>333375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168</xdr:row>
          <xdr:rowOff>88900</xdr:rowOff>
        </xdr:from>
        <xdr:to>
          <xdr:col>6</xdr:col>
          <xdr:colOff>28575</xdr:colOff>
          <xdr:row>168</xdr:row>
          <xdr:rowOff>352425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31750</xdr:rowOff>
        </xdr:from>
        <xdr:to>
          <xdr:col>6</xdr:col>
          <xdr:colOff>19050</xdr:colOff>
          <xdr:row>171</xdr:row>
          <xdr:rowOff>295275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31750</xdr:colOff>
      <xdr:row>0</xdr:row>
      <xdr:rowOff>88900</xdr:rowOff>
    </xdr:from>
    <xdr:to>
      <xdr:col>13</xdr:col>
      <xdr:colOff>139700</xdr:colOff>
      <xdr:row>2</xdr:row>
      <xdr:rowOff>82550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950" y="88900"/>
          <a:ext cx="2622550" cy="3746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For Courses with Pre-application</a:t>
          </a:r>
          <a:r>
            <a:rPr kumimoji="1" lang="en-US" altLang="ja-JP" sz="1100" baseline="0">
              <a:solidFill>
                <a:srgbClr val="FF0000"/>
              </a:solidFill>
            </a:rPr>
            <a:t> Matching</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82550</xdr:colOff>
      <xdr:row>0</xdr:row>
      <xdr:rowOff>77981</xdr:rowOff>
    </xdr:from>
    <xdr:ext cx="2819400"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2550" y="77981"/>
          <a:ext cx="2819400" cy="264560"/>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rgbClr val="FF0000"/>
              </a:solidFill>
            </a:rPr>
            <a:t>For Courses without Pre-application</a:t>
          </a:r>
          <a:r>
            <a:rPr kumimoji="1" lang="en-US" altLang="ja-JP" sz="1100" baseline="0">
              <a:solidFill>
                <a:srgbClr val="FF0000"/>
              </a:solidFill>
            </a:rPr>
            <a:t> Matching</a:t>
          </a:r>
          <a:endParaRPr kumimoji="1" lang="ja-JP" altLang="en-US" sz="1100">
            <a:solidFill>
              <a:srgbClr val="FF0000"/>
            </a:solidFill>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565DB-8989-4747-B64F-2B0E8ACD455A}" name="テーブル1" displayName="テーブル1" ref="O1:O4" totalsRowShown="0" headerRowDxfId="240" dataDxfId="239">
  <autoFilter ref="O1:O4" xr:uid="{8A1565DB-8989-4747-B64F-2B0E8ACD455A}"/>
  <tableColumns count="1">
    <tableColumn id="1" xr3:uid="{5CFC9D61-013C-4F12-9AFD-F58C0F5C80D4}" name="Ministry / Government Institution" dataDxfId="238"/>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112A72-ED2F-4687-A097-B76702A7335A}" name="テーブル2" displayName="テーブル2" ref="P1:P2" totalsRowShown="0" headerRowDxfId="237" dataDxfId="236">
  <autoFilter ref="P1:P2" xr:uid="{4D112A72-ED2F-4687-A097-B76702A7335A}"/>
  <tableColumns count="1">
    <tableColumn id="1" xr3:uid="{99E0270B-0879-4BA7-8C41-4D6900ADC40A}" name="Higher Education and TVET" dataDxfId="235"/>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A33DB9-D8C5-4F7B-A493-E2F38898FF83}" name="テーブル4" displayName="テーブル4" ref="R1:R6" totalsRowShown="0" headerRowDxfId="234" dataDxfId="233">
  <autoFilter ref="R1:R6" xr:uid="{94A33DB9-D8C5-4F7B-A493-E2F38898FF83}"/>
  <tableColumns count="1">
    <tableColumn id="1" xr3:uid="{5B24E15E-6961-4A60-B02F-880C77F5356D}" name="Others" dataDxfId="232"/>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FDE6BA-B054-4144-B149-3E30E08F0EFF}" name="テーブル3" displayName="テーブル3" ref="Q1:Q2" totalsRowShown="0" headerRowDxfId="231" dataDxfId="230">
  <autoFilter ref="Q1:Q2" xr:uid="{FBFDE6BA-B054-4144-B149-3E30E08F0EFF}"/>
  <tableColumns count="1">
    <tableColumn id="1" xr3:uid="{7676BE13-77FE-4588-8072-20F48FA10D32}" name="Private Sector" dataDxfId="229"/>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akita-u.ac.jp/shigen/eng/graduate/info.html" TargetMode="External"/><Relationship Id="rId2" Type="http://schemas.openxmlformats.org/officeDocument/2006/relationships/hyperlink" Target="https://www.yokohama-cu.ac.jp/researcher/researcher_search.html?course%5B%5D=%E3%81%AA%E3%81%97&amp;course%5B%5D=%E7%94%9F%E5%91%BD%E5%8C%BB%E7%A7%91%E5%AD%A6%E7%A0%94%E7%A9%B6%E7%A7%91%20%E7%94%9F%E5%91%BD%E5%8C%BB%E7%A7%91%E5%AD%A6%E5%B0%82%E6%94%BB" TargetMode="External"/><Relationship Id="rId1" Type="http://schemas.openxmlformats.org/officeDocument/2006/relationships/hyperlink" Target="https://gra.rakuno.ac.jp/en/veterinary/staff_1.htm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okusaitaro@XXX.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kokusaitaro@XXX.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2:AY375"/>
  <sheetViews>
    <sheetView showZeros="0" tabSelected="1" showRuler="0" view="pageBreakPreview" topLeftCell="A160" zoomScale="130" zoomScaleNormal="130" zoomScaleSheetLayoutView="130" zoomScalePageLayoutView="93" workbookViewId="0">
      <selection activeCell="Y69" sqref="Y69:Z70"/>
    </sheetView>
  </sheetViews>
  <sheetFormatPr defaultColWidth="2.54296875" defaultRowHeight="15" customHeight="1"/>
  <cols>
    <col min="1" max="1" width="1.08984375" style="34" customWidth="1"/>
    <col min="2" max="7" width="2.54296875" style="34"/>
    <col min="8" max="8" width="2.54296875" style="39"/>
    <col min="9" max="10" width="2.54296875" style="34"/>
    <col min="11" max="11" width="4.54296875" style="34" customWidth="1"/>
    <col min="12" max="24" width="2.54296875" style="34"/>
    <col min="25" max="25" width="4.26953125" style="34" customWidth="1"/>
    <col min="26" max="27" width="2.54296875" style="34"/>
    <col min="28" max="35" width="2.7265625" style="34" customWidth="1"/>
    <col min="36" max="36" width="5.26953125" style="34" customWidth="1"/>
    <col min="37" max="40" width="2.54296875" style="34"/>
    <col min="41" max="41" width="6.54296875" style="34" bestFit="1" customWidth="1"/>
    <col min="42" max="16384" width="2.54296875" style="34"/>
  </cols>
  <sheetData>
    <row r="2" spans="2:36" ht="28.15" customHeight="1">
      <c r="B2" s="755" t="str">
        <f>C16&amp;" JFY2024"</f>
        <v xml:space="preserve"> JFY2024</v>
      </c>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191"/>
    </row>
    <row r="3" spans="2:36" ht="28.15" customHeight="1">
      <c r="B3" s="756" t="s">
        <v>0</v>
      </c>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191"/>
    </row>
    <row r="4" spans="2:36" ht="15" customHeight="1">
      <c r="B4" s="35"/>
      <c r="C4" s="35"/>
      <c r="D4" s="35"/>
      <c r="E4" s="35"/>
      <c r="F4" s="35"/>
      <c r="G4" s="35"/>
      <c r="H4" s="36"/>
      <c r="I4" s="35"/>
      <c r="J4" s="35"/>
      <c r="K4" s="35"/>
      <c r="L4" s="35"/>
      <c r="M4" s="35"/>
      <c r="N4" s="35"/>
      <c r="O4" s="35"/>
      <c r="P4" s="729" t="s">
        <v>1</v>
      </c>
      <c r="Q4" s="729"/>
      <c r="R4" s="729"/>
      <c r="S4" s="729"/>
      <c r="T4" s="729"/>
      <c r="U4" s="729"/>
      <c r="V4" s="729"/>
      <c r="W4" s="729"/>
      <c r="X4" s="729"/>
      <c r="Y4" s="729"/>
      <c r="AA4" s="37"/>
      <c r="AB4" s="37"/>
      <c r="AD4" s="38"/>
      <c r="AE4" s="749"/>
      <c r="AF4" s="749"/>
      <c r="AG4" s="749"/>
      <c r="AH4" s="749"/>
      <c r="AI4" s="749"/>
      <c r="AJ4" s="38"/>
    </row>
    <row r="5" spans="2:36" ht="15" customHeight="1" thickBot="1">
      <c r="Z5" s="37"/>
      <c r="AA5" s="37"/>
      <c r="AB5" s="40" t="s">
        <v>2</v>
      </c>
      <c r="AC5" s="41"/>
      <c r="AD5" s="41"/>
      <c r="AE5" s="750"/>
      <c r="AF5" s="750"/>
      <c r="AG5" s="750"/>
      <c r="AH5" s="750"/>
      <c r="AI5" s="750"/>
      <c r="AJ5" s="38"/>
    </row>
    <row r="6" spans="2:36" ht="15" customHeight="1">
      <c r="C6" s="730" t="s">
        <v>3</v>
      </c>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row>
    <row r="7" spans="2:36" ht="15" customHeight="1">
      <c r="C7" s="731"/>
      <c r="D7" s="731"/>
      <c r="E7" s="731"/>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row>
    <row r="8" spans="2:36" ht="15" customHeight="1">
      <c r="C8" s="731"/>
      <c r="D8" s="731"/>
      <c r="E8" s="731"/>
      <c r="F8" s="731"/>
      <c r="G8" s="731"/>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row>
    <row r="9" spans="2:36" ht="15" customHeight="1">
      <c r="C9" s="731"/>
      <c r="D9" s="731"/>
      <c r="E9" s="731"/>
      <c r="F9" s="731"/>
      <c r="G9" s="731"/>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row>
    <row r="10" spans="2:36" ht="15" customHeight="1">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row>
    <row r="11" spans="2:36" ht="15" customHeight="1">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row>
    <row r="12" spans="2:36" ht="49.9" customHeight="1">
      <c r="C12" s="731"/>
      <c r="D12" s="731"/>
      <c r="E12" s="731"/>
      <c r="F12" s="731"/>
      <c r="G12" s="731"/>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row>
    <row r="13" spans="2:36" ht="15" customHeight="1">
      <c r="B13" s="364" t="s">
        <v>4</v>
      </c>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row>
    <row r="14" spans="2:36" ht="15" customHeight="1" thickBot="1"/>
    <row r="15" spans="2:36" ht="15" customHeight="1" thickBot="1">
      <c r="B15" s="34" t="s">
        <v>5</v>
      </c>
      <c r="AD15" s="42"/>
      <c r="AE15" s="732" t="s">
        <v>6</v>
      </c>
      <c r="AF15" s="448"/>
      <c r="AG15" s="448"/>
      <c r="AH15" s="448"/>
      <c r="AI15" s="448"/>
      <c r="AJ15" s="733"/>
    </row>
    <row r="16" spans="2:36" ht="15" customHeight="1">
      <c r="C16" s="743"/>
      <c r="D16" s="744"/>
      <c r="E16" s="744"/>
      <c r="F16" s="744"/>
      <c r="G16" s="744"/>
      <c r="H16" s="744"/>
      <c r="I16" s="744"/>
      <c r="J16" s="744"/>
      <c r="K16" s="744"/>
      <c r="L16" s="744"/>
      <c r="M16" s="744"/>
      <c r="N16" s="744"/>
      <c r="O16" s="744"/>
      <c r="P16" s="744"/>
      <c r="Q16" s="744"/>
      <c r="R16" s="744"/>
      <c r="S16" s="744"/>
      <c r="T16" s="745"/>
      <c r="AB16" s="43"/>
      <c r="AC16" s="43"/>
      <c r="AD16" s="42"/>
      <c r="AE16" s="734"/>
      <c r="AF16" s="250"/>
      <c r="AG16" s="250"/>
      <c r="AH16" s="250"/>
      <c r="AI16" s="250"/>
      <c r="AJ16" s="735"/>
    </row>
    <row r="17" spans="2:36" ht="15" customHeight="1" thickBot="1">
      <c r="C17" s="746"/>
      <c r="D17" s="747"/>
      <c r="E17" s="747"/>
      <c r="F17" s="747"/>
      <c r="G17" s="747"/>
      <c r="H17" s="747"/>
      <c r="I17" s="747"/>
      <c r="J17" s="747"/>
      <c r="K17" s="747"/>
      <c r="L17" s="747"/>
      <c r="M17" s="747"/>
      <c r="N17" s="747"/>
      <c r="O17" s="747"/>
      <c r="P17" s="747"/>
      <c r="Q17" s="747"/>
      <c r="R17" s="747"/>
      <c r="S17" s="747"/>
      <c r="T17" s="748"/>
      <c r="AB17" s="43"/>
      <c r="AC17" s="43"/>
      <c r="AD17" s="42"/>
      <c r="AE17" s="734"/>
      <c r="AF17" s="250"/>
      <c r="AG17" s="250"/>
      <c r="AH17" s="250"/>
      <c r="AI17" s="250"/>
      <c r="AJ17" s="735"/>
    </row>
    <row r="18" spans="2:36" ht="15" customHeight="1">
      <c r="AD18" s="42"/>
      <c r="AE18" s="734"/>
      <c r="AF18" s="250"/>
      <c r="AG18" s="250"/>
      <c r="AH18" s="250"/>
      <c r="AI18" s="250"/>
      <c r="AJ18" s="735"/>
    </row>
    <row r="19" spans="2:36" ht="15" customHeight="1" thickBot="1">
      <c r="B19" s="34" t="s">
        <v>7</v>
      </c>
      <c r="AD19" s="42"/>
      <c r="AE19" s="734"/>
      <c r="AF19" s="250"/>
      <c r="AG19" s="250"/>
      <c r="AH19" s="250"/>
      <c r="AI19" s="250"/>
      <c r="AJ19" s="735"/>
    </row>
    <row r="20" spans="2:36" ht="15" customHeight="1">
      <c r="C20" s="739"/>
      <c r="D20" s="740"/>
      <c r="E20" s="751"/>
      <c r="F20" s="752"/>
      <c r="G20" s="740"/>
      <c r="H20" s="740"/>
      <c r="I20" s="740"/>
      <c r="J20" s="740"/>
      <c r="K20" s="740"/>
      <c r="L20" s="740"/>
      <c r="M20" s="740"/>
      <c r="N20" s="740"/>
      <c r="O20" s="740"/>
      <c r="P20" s="740"/>
      <c r="Q20" s="740"/>
      <c r="R20" s="740"/>
      <c r="S20" s="740"/>
      <c r="T20" s="760"/>
      <c r="AD20" s="42"/>
      <c r="AE20" s="734"/>
      <c r="AF20" s="250"/>
      <c r="AG20" s="250"/>
      <c r="AH20" s="250"/>
      <c r="AI20" s="250"/>
      <c r="AJ20" s="735"/>
    </row>
    <row r="21" spans="2:36" ht="15" customHeight="1" thickBot="1">
      <c r="C21" s="741"/>
      <c r="D21" s="742"/>
      <c r="E21" s="753"/>
      <c r="F21" s="754"/>
      <c r="G21" s="742"/>
      <c r="H21" s="742"/>
      <c r="I21" s="742"/>
      <c r="J21" s="742"/>
      <c r="K21" s="742"/>
      <c r="L21" s="742"/>
      <c r="M21" s="742"/>
      <c r="N21" s="742"/>
      <c r="O21" s="742"/>
      <c r="P21" s="742"/>
      <c r="Q21" s="742"/>
      <c r="R21" s="742"/>
      <c r="S21" s="742"/>
      <c r="T21" s="761"/>
      <c r="AD21" s="42"/>
      <c r="AE21" s="734"/>
      <c r="AF21" s="250"/>
      <c r="AG21" s="250"/>
      <c r="AH21" s="250"/>
      <c r="AI21" s="250"/>
      <c r="AJ21" s="735"/>
    </row>
    <row r="22" spans="2:36" ht="15" customHeight="1" thickBot="1">
      <c r="AD22" s="42"/>
      <c r="AE22" s="736"/>
      <c r="AF22" s="737"/>
      <c r="AG22" s="737"/>
      <c r="AH22" s="737"/>
      <c r="AI22" s="737"/>
      <c r="AJ22" s="738"/>
    </row>
    <row r="23" spans="2:36" ht="15" customHeight="1" thickBot="1">
      <c r="B23" s="34" t="s">
        <v>8</v>
      </c>
    </row>
    <row r="24" spans="2:36" ht="15" customHeight="1">
      <c r="C24" s="762" t="s">
        <v>9</v>
      </c>
      <c r="D24" s="763"/>
      <c r="E24" s="763"/>
      <c r="F24" s="763"/>
      <c r="G24" s="763"/>
      <c r="H24" s="763"/>
      <c r="I24" s="763"/>
      <c r="J24" s="766"/>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709"/>
    </row>
    <row r="25" spans="2:36" ht="15" customHeight="1">
      <c r="C25" s="764"/>
      <c r="D25" s="765"/>
      <c r="E25" s="765"/>
      <c r="F25" s="765"/>
      <c r="G25" s="765"/>
      <c r="H25" s="765"/>
      <c r="I25" s="765"/>
      <c r="J25" s="615"/>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680"/>
    </row>
    <row r="26" spans="2:36" ht="15" customHeight="1">
      <c r="C26" s="771" t="s">
        <v>10</v>
      </c>
      <c r="D26" s="772"/>
      <c r="E26" s="772"/>
      <c r="F26" s="772"/>
      <c r="G26" s="772"/>
      <c r="H26" s="772"/>
      <c r="I26" s="772"/>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679"/>
    </row>
    <row r="27" spans="2:36" ht="15" customHeight="1">
      <c r="C27" s="717"/>
      <c r="D27" s="718"/>
      <c r="E27" s="718"/>
      <c r="F27" s="718"/>
      <c r="G27" s="718"/>
      <c r="H27" s="718"/>
      <c r="I27" s="71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680"/>
    </row>
    <row r="28" spans="2:36" ht="15" customHeight="1">
      <c r="C28" s="677" t="s">
        <v>11</v>
      </c>
      <c r="D28" s="718"/>
      <c r="E28" s="718"/>
      <c r="F28" s="718"/>
      <c r="G28" s="718"/>
      <c r="H28" s="718"/>
      <c r="I28" s="718"/>
      <c r="J28" s="687"/>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719"/>
    </row>
    <row r="29" spans="2:36" ht="15" customHeight="1">
      <c r="C29" s="717"/>
      <c r="D29" s="718"/>
      <c r="E29" s="718"/>
      <c r="F29" s="718"/>
      <c r="G29" s="718"/>
      <c r="H29" s="718"/>
      <c r="I29" s="718"/>
      <c r="J29" s="553"/>
      <c r="K29" s="554"/>
      <c r="L29" s="554"/>
      <c r="M29" s="554"/>
      <c r="N29" s="554"/>
      <c r="O29" s="554"/>
      <c r="P29" s="554"/>
      <c r="Q29" s="554"/>
      <c r="R29" s="554"/>
      <c r="S29" s="554"/>
      <c r="T29" s="554"/>
      <c r="U29" s="554"/>
      <c r="V29" s="554"/>
      <c r="W29" s="554"/>
      <c r="X29" s="554"/>
      <c r="Y29" s="554"/>
      <c r="Z29" s="552"/>
      <c r="AA29" s="552"/>
      <c r="AB29" s="552"/>
      <c r="AC29" s="552"/>
      <c r="AD29" s="552"/>
      <c r="AE29" s="552"/>
      <c r="AF29" s="552"/>
      <c r="AG29" s="552"/>
      <c r="AH29" s="552"/>
      <c r="AI29" s="552"/>
      <c r="AJ29" s="773"/>
    </row>
    <row r="30" spans="2:36" ht="15" customHeight="1">
      <c r="C30" s="774" t="s">
        <v>1943</v>
      </c>
      <c r="D30" s="775"/>
      <c r="E30" s="775"/>
      <c r="F30" s="775"/>
      <c r="G30" s="775"/>
      <c r="H30" s="775"/>
      <c r="I30" s="775"/>
      <c r="J30" s="538"/>
      <c r="K30" s="538"/>
      <c r="L30" s="538"/>
      <c r="M30" s="538"/>
      <c r="N30" s="538"/>
      <c r="O30" s="538"/>
      <c r="P30" s="538"/>
      <c r="Q30" s="538"/>
      <c r="R30" s="538"/>
      <c r="S30" s="538"/>
      <c r="T30" s="614"/>
      <c r="U30" s="535" t="s">
        <v>12</v>
      </c>
      <c r="V30" s="535"/>
      <c r="W30" s="535"/>
      <c r="X30" s="535"/>
      <c r="Y30" s="535"/>
      <c r="Z30" s="538"/>
      <c r="AA30" s="538"/>
      <c r="AB30" s="614"/>
      <c r="AC30" s="221" t="s">
        <v>13</v>
      </c>
      <c r="AD30" s="688"/>
      <c r="AE30" s="688"/>
      <c r="AF30" s="688"/>
      <c r="AG30" s="221" t="s">
        <v>13</v>
      </c>
      <c r="AH30" s="688"/>
      <c r="AI30" s="688"/>
      <c r="AJ30" s="719"/>
    </row>
    <row r="31" spans="2:36" ht="15" customHeight="1">
      <c r="C31" s="776"/>
      <c r="D31" s="775"/>
      <c r="E31" s="775"/>
      <c r="F31" s="775"/>
      <c r="G31" s="775"/>
      <c r="H31" s="775"/>
      <c r="I31" s="775"/>
      <c r="J31" s="538"/>
      <c r="K31" s="538"/>
      <c r="L31" s="538"/>
      <c r="M31" s="538"/>
      <c r="N31" s="538"/>
      <c r="O31" s="538"/>
      <c r="P31" s="538"/>
      <c r="Q31" s="538"/>
      <c r="R31" s="538"/>
      <c r="S31" s="538"/>
      <c r="T31" s="614"/>
      <c r="U31" s="535"/>
      <c r="V31" s="535"/>
      <c r="W31" s="535"/>
      <c r="X31" s="535"/>
      <c r="Y31" s="535"/>
      <c r="Z31" s="538"/>
      <c r="AA31" s="538"/>
      <c r="AB31" s="614"/>
      <c r="AC31" s="240"/>
      <c r="AD31" s="554"/>
      <c r="AE31" s="554"/>
      <c r="AF31" s="554"/>
      <c r="AG31" s="240"/>
      <c r="AH31" s="554"/>
      <c r="AI31" s="554"/>
      <c r="AJ31" s="720"/>
    </row>
    <row r="32" spans="2:36" ht="15" customHeight="1">
      <c r="C32" s="717" t="s">
        <v>14</v>
      </c>
      <c r="D32" s="718"/>
      <c r="E32" s="718"/>
      <c r="F32" s="718"/>
      <c r="G32" s="718"/>
      <c r="H32" s="718"/>
      <c r="I32" s="718"/>
      <c r="J32" s="538"/>
      <c r="K32" s="538"/>
      <c r="L32" s="538"/>
      <c r="M32" s="538"/>
      <c r="N32" s="538"/>
      <c r="O32" s="538"/>
      <c r="P32" s="538"/>
      <c r="Q32" s="538"/>
      <c r="R32" s="538"/>
      <c r="S32" s="538"/>
      <c r="T32" s="538"/>
      <c r="U32" s="535" t="s">
        <v>15</v>
      </c>
      <c r="V32" s="718"/>
      <c r="W32" s="718"/>
      <c r="X32" s="718"/>
      <c r="Y32" s="718"/>
      <c r="Z32" s="767" t="str">
        <f>IF(AH30&lt;&gt;"",IF(AD30&lt;&gt;"",IF(Z30&lt;&gt;"",DATEDIF(DATE($AH$30,INDEX(List!$C$2:$D$13,MATCH($AD$30,List!$C$2:$C$13,0),2),$Z$30),DATE(2024,4,1),"Y"),""),""),"")</f>
        <v/>
      </c>
      <c r="AA32" s="767"/>
      <c r="AB32" s="767"/>
      <c r="AC32" s="767"/>
      <c r="AD32" s="767"/>
      <c r="AE32" s="767"/>
      <c r="AF32" s="767"/>
      <c r="AG32" s="767"/>
      <c r="AH32" s="767"/>
      <c r="AI32" s="767"/>
      <c r="AJ32" s="768"/>
    </row>
    <row r="33" spans="2:36" ht="15" customHeight="1">
      <c r="C33" s="717"/>
      <c r="D33" s="718"/>
      <c r="E33" s="718"/>
      <c r="F33" s="718"/>
      <c r="G33" s="718"/>
      <c r="H33" s="718"/>
      <c r="I33" s="718"/>
      <c r="J33" s="538"/>
      <c r="K33" s="538"/>
      <c r="L33" s="538"/>
      <c r="M33" s="538"/>
      <c r="N33" s="538"/>
      <c r="O33" s="538"/>
      <c r="P33" s="538"/>
      <c r="Q33" s="538"/>
      <c r="R33" s="538"/>
      <c r="S33" s="538"/>
      <c r="T33" s="538"/>
      <c r="U33" s="718"/>
      <c r="V33" s="718"/>
      <c r="W33" s="718"/>
      <c r="X33" s="718"/>
      <c r="Y33" s="718"/>
      <c r="Z33" s="769"/>
      <c r="AA33" s="769"/>
      <c r="AB33" s="769"/>
      <c r="AC33" s="769"/>
      <c r="AD33" s="769"/>
      <c r="AE33" s="769"/>
      <c r="AF33" s="769"/>
      <c r="AG33" s="769"/>
      <c r="AH33" s="769"/>
      <c r="AI33" s="769"/>
      <c r="AJ33" s="770"/>
    </row>
    <row r="34" spans="2:36" ht="15" customHeight="1">
      <c r="C34" s="717" t="s">
        <v>16</v>
      </c>
      <c r="D34" s="718"/>
      <c r="E34" s="718"/>
      <c r="F34" s="718"/>
      <c r="G34" s="718"/>
      <c r="H34" s="718"/>
      <c r="I34" s="718"/>
      <c r="J34" s="687"/>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719"/>
    </row>
    <row r="35" spans="2:36" ht="24" customHeight="1">
      <c r="C35" s="717"/>
      <c r="D35" s="718"/>
      <c r="E35" s="718"/>
      <c r="F35" s="718"/>
      <c r="G35" s="718"/>
      <c r="H35" s="718"/>
      <c r="I35" s="718"/>
      <c r="J35" s="553"/>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720"/>
    </row>
    <row r="36" spans="2:36" ht="15" customHeight="1">
      <c r="C36" s="677" t="s">
        <v>17</v>
      </c>
      <c r="D36" s="718"/>
      <c r="E36" s="718"/>
      <c r="F36" s="718"/>
      <c r="G36" s="718"/>
      <c r="H36" s="718"/>
      <c r="I36" s="718"/>
      <c r="J36" s="538"/>
      <c r="K36" s="538"/>
      <c r="L36" s="538"/>
      <c r="M36" s="538"/>
      <c r="N36" s="538"/>
      <c r="O36" s="538"/>
      <c r="P36" s="538"/>
      <c r="Q36" s="538"/>
      <c r="R36" s="538"/>
      <c r="S36" s="538"/>
      <c r="T36" s="538"/>
      <c r="U36" s="535" t="s">
        <v>18</v>
      </c>
      <c r="V36" s="535"/>
      <c r="W36" s="535"/>
      <c r="X36" s="535"/>
      <c r="Y36" s="535"/>
      <c r="Z36" s="723" t="s">
        <v>19</v>
      </c>
      <c r="AA36" s="724"/>
      <c r="AB36" s="724"/>
      <c r="AC36" s="725"/>
      <c r="AD36" s="696"/>
      <c r="AE36" s="696"/>
      <c r="AF36" s="696"/>
      <c r="AG36" s="696"/>
      <c r="AH36" s="696"/>
      <c r="AI36" s="696"/>
      <c r="AJ36" s="697"/>
    </row>
    <row r="37" spans="2:36" ht="15" customHeight="1">
      <c r="C37" s="717"/>
      <c r="D37" s="718"/>
      <c r="E37" s="718"/>
      <c r="F37" s="718"/>
      <c r="G37" s="718"/>
      <c r="H37" s="718"/>
      <c r="I37" s="718"/>
      <c r="J37" s="538"/>
      <c r="K37" s="538"/>
      <c r="L37" s="538"/>
      <c r="M37" s="538"/>
      <c r="N37" s="538"/>
      <c r="O37" s="538"/>
      <c r="P37" s="538"/>
      <c r="Q37" s="538"/>
      <c r="R37" s="538"/>
      <c r="S37" s="538"/>
      <c r="T37" s="538"/>
      <c r="U37" s="535"/>
      <c r="V37" s="535"/>
      <c r="W37" s="535"/>
      <c r="X37" s="535"/>
      <c r="Y37" s="535"/>
      <c r="Z37" s="726"/>
      <c r="AA37" s="727"/>
      <c r="AB37" s="727"/>
      <c r="AC37" s="728"/>
      <c r="AD37" s="721"/>
      <c r="AE37" s="721"/>
      <c r="AF37" s="721"/>
      <c r="AG37" s="721"/>
      <c r="AH37" s="721"/>
      <c r="AI37" s="721"/>
      <c r="AJ37" s="722"/>
    </row>
    <row r="38" spans="2:36" ht="15" customHeight="1">
      <c r="C38" s="677" t="s">
        <v>20</v>
      </c>
      <c r="D38" s="535"/>
      <c r="E38" s="535"/>
      <c r="F38" s="535"/>
      <c r="G38" s="535"/>
      <c r="H38" s="535"/>
      <c r="I38" s="535"/>
      <c r="J38" s="710"/>
      <c r="K38" s="710"/>
      <c r="L38" s="710"/>
      <c r="M38" s="710"/>
      <c r="N38" s="710"/>
      <c r="O38" s="710"/>
      <c r="P38" s="710"/>
      <c r="Q38" s="710"/>
      <c r="R38" s="710"/>
      <c r="S38" s="710"/>
      <c r="T38" s="710"/>
      <c r="U38" s="535" t="s">
        <v>21</v>
      </c>
      <c r="V38" s="535"/>
      <c r="W38" s="535"/>
      <c r="X38" s="535"/>
      <c r="Y38" s="535"/>
      <c r="Z38" s="723" t="s">
        <v>19</v>
      </c>
      <c r="AA38" s="724"/>
      <c r="AB38" s="724"/>
      <c r="AC38" s="725"/>
      <c r="AD38" s="696"/>
      <c r="AE38" s="696"/>
      <c r="AF38" s="696"/>
      <c r="AG38" s="696"/>
      <c r="AH38" s="696"/>
      <c r="AI38" s="696"/>
      <c r="AJ38" s="697"/>
    </row>
    <row r="39" spans="2:36" ht="15" customHeight="1">
      <c r="C39" s="677"/>
      <c r="D39" s="535"/>
      <c r="E39" s="535"/>
      <c r="F39" s="535"/>
      <c r="G39" s="535"/>
      <c r="H39" s="535"/>
      <c r="I39" s="535"/>
      <c r="J39" s="710"/>
      <c r="K39" s="710"/>
      <c r="L39" s="710"/>
      <c r="M39" s="710"/>
      <c r="N39" s="710"/>
      <c r="O39" s="710"/>
      <c r="P39" s="710"/>
      <c r="Q39" s="710"/>
      <c r="R39" s="710"/>
      <c r="S39" s="710"/>
      <c r="T39" s="710"/>
      <c r="U39" s="535"/>
      <c r="V39" s="535"/>
      <c r="W39" s="535"/>
      <c r="X39" s="535"/>
      <c r="Y39" s="535"/>
      <c r="Z39" s="726"/>
      <c r="AA39" s="727"/>
      <c r="AB39" s="727"/>
      <c r="AC39" s="728"/>
      <c r="AD39" s="721"/>
      <c r="AE39" s="721"/>
      <c r="AF39" s="721"/>
      <c r="AG39" s="721"/>
      <c r="AH39" s="721"/>
      <c r="AI39" s="721"/>
      <c r="AJ39" s="722"/>
    </row>
    <row r="40" spans="2:36" ht="15" customHeight="1">
      <c r="C40" s="677" t="s">
        <v>22</v>
      </c>
      <c r="D40" s="535"/>
      <c r="E40" s="535"/>
      <c r="F40" s="535"/>
      <c r="G40" s="535"/>
      <c r="H40" s="535"/>
      <c r="I40" s="535"/>
      <c r="J40" s="712"/>
      <c r="K40" s="713"/>
      <c r="L40" s="713"/>
      <c r="M40" s="713"/>
      <c r="N40" s="713"/>
      <c r="O40" s="713"/>
      <c r="P40" s="713"/>
      <c r="Q40" s="713"/>
      <c r="R40" s="713"/>
      <c r="S40" s="713"/>
      <c r="T40" s="713"/>
      <c r="U40" s="713"/>
      <c r="V40" s="713"/>
      <c r="W40" s="713"/>
      <c r="X40" s="713"/>
      <c r="Y40" s="713"/>
      <c r="Z40" s="535" t="s">
        <v>23</v>
      </c>
      <c r="AA40" s="535"/>
      <c r="AB40" s="535"/>
      <c r="AC40" s="535"/>
      <c r="AD40" s="538"/>
      <c r="AE40" s="538"/>
      <c r="AF40" s="538"/>
      <c r="AG40" s="538"/>
      <c r="AH40" s="538"/>
      <c r="AI40" s="538"/>
      <c r="AJ40" s="680"/>
    </row>
    <row r="41" spans="2:36" ht="15" customHeight="1" thickBot="1">
      <c r="C41" s="711"/>
      <c r="D41" s="537"/>
      <c r="E41" s="537"/>
      <c r="F41" s="537"/>
      <c r="G41" s="537"/>
      <c r="H41" s="537"/>
      <c r="I41" s="537"/>
      <c r="J41" s="714"/>
      <c r="K41" s="714"/>
      <c r="L41" s="714"/>
      <c r="M41" s="714"/>
      <c r="N41" s="714"/>
      <c r="O41" s="714"/>
      <c r="P41" s="714"/>
      <c r="Q41" s="714"/>
      <c r="R41" s="714"/>
      <c r="S41" s="714"/>
      <c r="T41" s="714"/>
      <c r="U41" s="714"/>
      <c r="V41" s="714"/>
      <c r="W41" s="714"/>
      <c r="X41" s="714"/>
      <c r="Y41" s="714"/>
      <c r="Z41" s="537"/>
      <c r="AA41" s="537"/>
      <c r="AB41" s="537"/>
      <c r="AC41" s="537"/>
      <c r="AD41" s="715"/>
      <c r="AE41" s="715"/>
      <c r="AF41" s="715"/>
      <c r="AG41" s="715"/>
      <c r="AH41" s="715"/>
      <c r="AI41" s="715"/>
      <c r="AJ41" s="716"/>
    </row>
    <row r="42" spans="2:36" ht="15" customHeight="1">
      <c r="AJ42" s="44"/>
    </row>
    <row r="43" spans="2:36" ht="15" customHeight="1" thickBot="1">
      <c r="B43" s="34" t="s">
        <v>24</v>
      </c>
      <c r="C43" s="198"/>
      <c r="AJ43" s="44"/>
    </row>
    <row r="44" spans="2:36" ht="15" customHeight="1">
      <c r="B44" s="34">
        <v>1</v>
      </c>
      <c r="C44" s="707" t="s">
        <v>25</v>
      </c>
      <c r="D44" s="708"/>
      <c r="E44" s="708"/>
      <c r="F44" s="708"/>
      <c r="G44" s="708"/>
      <c r="H44" s="708"/>
      <c r="I44" s="678"/>
      <c r="J44" s="678"/>
      <c r="K44" s="678"/>
      <c r="L44" s="678"/>
      <c r="M44" s="678"/>
      <c r="N44" s="678"/>
      <c r="O44" s="678"/>
      <c r="P44" s="678"/>
      <c r="Q44" s="678"/>
      <c r="R44" s="678"/>
      <c r="S44" s="678"/>
      <c r="T44" s="678"/>
      <c r="U44" s="678"/>
      <c r="V44" s="678"/>
      <c r="W44" s="678"/>
      <c r="X44" s="678"/>
      <c r="Y44" s="678"/>
      <c r="Z44" s="708" t="s">
        <v>26</v>
      </c>
      <c r="AA44" s="708"/>
      <c r="AB44" s="708"/>
      <c r="AC44" s="708"/>
      <c r="AD44" s="708"/>
      <c r="AE44" s="678"/>
      <c r="AF44" s="678"/>
      <c r="AG44" s="678"/>
      <c r="AH44" s="678"/>
      <c r="AI44" s="678"/>
      <c r="AJ44" s="709"/>
    </row>
    <row r="45" spans="2:36" ht="15" customHeight="1">
      <c r="C45" s="677"/>
      <c r="D45" s="535"/>
      <c r="E45" s="535"/>
      <c r="F45" s="535"/>
      <c r="G45" s="535"/>
      <c r="H45" s="535"/>
      <c r="I45" s="538"/>
      <c r="J45" s="538"/>
      <c r="K45" s="538"/>
      <c r="L45" s="538"/>
      <c r="M45" s="538"/>
      <c r="N45" s="538"/>
      <c r="O45" s="538"/>
      <c r="P45" s="538"/>
      <c r="Q45" s="538"/>
      <c r="R45" s="538"/>
      <c r="S45" s="538"/>
      <c r="T45" s="538"/>
      <c r="U45" s="538"/>
      <c r="V45" s="538"/>
      <c r="W45" s="538"/>
      <c r="X45" s="538"/>
      <c r="Y45" s="538"/>
      <c r="Z45" s="535"/>
      <c r="AA45" s="535"/>
      <c r="AB45" s="535"/>
      <c r="AC45" s="535"/>
      <c r="AD45" s="535"/>
      <c r="AE45" s="538"/>
      <c r="AF45" s="538"/>
      <c r="AG45" s="538"/>
      <c r="AH45" s="538"/>
      <c r="AI45" s="538"/>
      <c r="AJ45" s="680"/>
    </row>
    <row r="46" spans="2:36" ht="17.5" customHeight="1">
      <c r="C46" s="681" t="s">
        <v>27</v>
      </c>
      <c r="D46" s="682"/>
      <c r="E46" s="682"/>
      <c r="F46" s="682"/>
      <c r="G46" s="682"/>
      <c r="H46" s="683"/>
      <c r="I46" s="687"/>
      <c r="J46" s="688"/>
      <c r="K46" s="688"/>
      <c r="L46" s="688"/>
      <c r="M46" s="688"/>
      <c r="N46" s="688"/>
      <c r="O46" s="689"/>
      <c r="P46" s="693" t="s">
        <v>28</v>
      </c>
      <c r="Q46" s="682"/>
      <c r="R46" s="683"/>
      <c r="S46" s="705" t="s">
        <v>19</v>
      </c>
      <c r="T46" s="706"/>
      <c r="U46" s="706"/>
      <c r="V46" s="564"/>
      <c r="W46" s="565"/>
      <c r="X46" s="565"/>
      <c r="Y46" s="566"/>
      <c r="Z46" s="693" t="s">
        <v>22</v>
      </c>
      <c r="AA46" s="682"/>
      <c r="AB46" s="683"/>
      <c r="AC46" s="695"/>
      <c r="AD46" s="696"/>
      <c r="AE46" s="696"/>
      <c r="AF46" s="696"/>
      <c r="AG46" s="696"/>
      <c r="AH46" s="696"/>
      <c r="AI46" s="696"/>
      <c r="AJ46" s="697"/>
    </row>
    <row r="47" spans="2:36" ht="15" customHeight="1" thickBot="1">
      <c r="C47" s="684"/>
      <c r="D47" s="685"/>
      <c r="E47" s="685"/>
      <c r="F47" s="685"/>
      <c r="G47" s="685"/>
      <c r="H47" s="686"/>
      <c r="I47" s="690"/>
      <c r="J47" s="691"/>
      <c r="K47" s="691"/>
      <c r="L47" s="691"/>
      <c r="M47" s="691"/>
      <c r="N47" s="691"/>
      <c r="O47" s="692"/>
      <c r="P47" s="694"/>
      <c r="Q47" s="685"/>
      <c r="R47" s="686"/>
      <c r="S47" s="562"/>
      <c r="T47" s="563"/>
      <c r="U47" s="563"/>
      <c r="V47" s="567"/>
      <c r="W47" s="568"/>
      <c r="X47" s="568"/>
      <c r="Y47" s="569"/>
      <c r="Z47" s="694"/>
      <c r="AA47" s="685"/>
      <c r="AB47" s="686"/>
      <c r="AC47" s="698"/>
      <c r="AD47" s="699"/>
      <c r="AE47" s="699"/>
      <c r="AF47" s="699"/>
      <c r="AG47" s="699"/>
      <c r="AH47" s="699"/>
      <c r="AI47" s="699"/>
      <c r="AJ47" s="700"/>
    </row>
    <row r="48" spans="2:36" ht="15" customHeight="1">
      <c r="B48" s="34">
        <v>2</v>
      </c>
      <c r="C48" s="676" t="s">
        <v>25</v>
      </c>
      <c r="D48" s="541"/>
      <c r="E48" s="541"/>
      <c r="F48" s="541"/>
      <c r="G48" s="541"/>
      <c r="H48" s="541"/>
      <c r="I48" s="678"/>
      <c r="J48" s="678"/>
      <c r="K48" s="678"/>
      <c r="L48" s="678"/>
      <c r="M48" s="678"/>
      <c r="N48" s="678"/>
      <c r="O48" s="678"/>
      <c r="P48" s="678"/>
      <c r="Q48" s="678"/>
      <c r="R48" s="678"/>
      <c r="S48" s="678"/>
      <c r="T48" s="678"/>
      <c r="U48" s="678"/>
      <c r="V48" s="678"/>
      <c r="W48" s="678"/>
      <c r="X48" s="678"/>
      <c r="Y48" s="678"/>
      <c r="Z48" s="541" t="s">
        <v>26</v>
      </c>
      <c r="AA48" s="541"/>
      <c r="AB48" s="541"/>
      <c r="AC48" s="541"/>
      <c r="AD48" s="541"/>
      <c r="AE48" s="539"/>
      <c r="AF48" s="539"/>
      <c r="AG48" s="539"/>
      <c r="AH48" s="539"/>
      <c r="AI48" s="539"/>
      <c r="AJ48" s="679"/>
    </row>
    <row r="49" spans="2:36" ht="15" customHeight="1">
      <c r="C49" s="677"/>
      <c r="D49" s="535"/>
      <c r="E49" s="535"/>
      <c r="F49" s="535"/>
      <c r="G49" s="535"/>
      <c r="H49" s="535"/>
      <c r="I49" s="538"/>
      <c r="J49" s="538"/>
      <c r="K49" s="538"/>
      <c r="L49" s="538"/>
      <c r="M49" s="538"/>
      <c r="N49" s="538"/>
      <c r="O49" s="538"/>
      <c r="P49" s="538"/>
      <c r="Q49" s="538"/>
      <c r="R49" s="538"/>
      <c r="S49" s="538"/>
      <c r="T49" s="538"/>
      <c r="U49" s="538"/>
      <c r="V49" s="538"/>
      <c r="W49" s="538"/>
      <c r="X49" s="538"/>
      <c r="Y49" s="538"/>
      <c r="Z49" s="535"/>
      <c r="AA49" s="535"/>
      <c r="AB49" s="535"/>
      <c r="AC49" s="535"/>
      <c r="AD49" s="535"/>
      <c r="AE49" s="538"/>
      <c r="AF49" s="538"/>
      <c r="AG49" s="538"/>
      <c r="AH49" s="538"/>
      <c r="AI49" s="538"/>
      <c r="AJ49" s="680"/>
    </row>
    <row r="50" spans="2:36" ht="17.5" customHeight="1">
      <c r="C50" s="681" t="s">
        <v>27</v>
      </c>
      <c r="D50" s="682"/>
      <c r="E50" s="682"/>
      <c r="F50" s="682"/>
      <c r="G50" s="682"/>
      <c r="H50" s="683"/>
      <c r="I50" s="687"/>
      <c r="J50" s="688"/>
      <c r="K50" s="688"/>
      <c r="L50" s="688"/>
      <c r="M50" s="688"/>
      <c r="N50" s="688"/>
      <c r="O50" s="689"/>
      <c r="P50" s="693" t="s">
        <v>28</v>
      </c>
      <c r="Q50" s="682"/>
      <c r="R50" s="683"/>
      <c r="S50" s="705" t="s">
        <v>19</v>
      </c>
      <c r="T50" s="706"/>
      <c r="U50" s="706"/>
      <c r="V50" s="564"/>
      <c r="W50" s="565"/>
      <c r="X50" s="565"/>
      <c r="Y50" s="566"/>
      <c r="Z50" s="693" t="s">
        <v>22</v>
      </c>
      <c r="AA50" s="682"/>
      <c r="AB50" s="683"/>
      <c r="AC50" s="695"/>
      <c r="AD50" s="696"/>
      <c r="AE50" s="696"/>
      <c r="AF50" s="696"/>
      <c r="AG50" s="696"/>
      <c r="AH50" s="696"/>
      <c r="AI50" s="696"/>
      <c r="AJ50" s="697"/>
    </row>
    <row r="51" spans="2:36" ht="15" customHeight="1" thickBot="1">
      <c r="C51" s="684"/>
      <c r="D51" s="685"/>
      <c r="E51" s="685"/>
      <c r="F51" s="685"/>
      <c r="G51" s="685"/>
      <c r="H51" s="686"/>
      <c r="I51" s="690"/>
      <c r="J51" s="691"/>
      <c r="K51" s="691"/>
      <c r="L51" s="691"/>
      <c r="M51" s="691"/>
      <c r="N51" s="691"/>
      <c r="O51" s="692"/>
      <c r="P51" s="694"/>
      <c r="Q51" s="685"/>
      <c r="R51" s="686"/>
      <c r="S51" s="562"/>
      <c r="T51" s="563"/>
      <c r="U51" s="563"/>
      <c r="V51" s="567"/>
      <c r="W51" s="568"/>
      <c r="X51" s="568"/>
      <c r="Y51" s="569"/>
      <c r="Z51" s="694"/>
      <c r="AA51" s="685"/>
      <c r="AB51" s="686"/>
      <c r="AC51" s="698"/>
      <c r="AD51" s="699"/>
      <c r="AE51" s="699"/>
      <c r="AF51" s="699"/>
      <c r="AG51" s="699"/>
      <c r="AH51" s="699"/>
      <c r="AI51" s="699"/>
      <c r="AJ51" s="700"/>
    </row>
    <row r="52" spans="2:36" ht="15" customHeight="1">
      <c r="V52" s="675"/>
      <c r="W52" s="675"/>
      <c r="X52" s="675"/>
      <c r="Y52" s="675"/>
      <c r="Z52" s="675"/>
      <c r="AA52" s="675"/>
      <c r="AB52" s="675"/>
      <c r="AC52" s="675"/>
      <c r="AD52" s="675"/>
      <c r="AE52" s="675"/>
      <c r="AF52" s="675"/>
      <c r="AG52" s="675"/>
      <c r="AH52" s="675"/>
      <c r="AI52" s="675"/>
      <c r="AJ52" s="675"/>
    </row>
    <row r="55" spans="2:36" ht="15" customHeight="1">
      <c r="B55" s="364" t="s">
        <v>29</v>
      </c>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row>
    <row r="56" spans="2:36" ht="15" customHeight="1" thickBot="1"/>
    <row r="57" spans="2:36" ht="18.649999999999999" customHeight="1">
      <c r="C57" s="671" t="s">
        <v>30</v>
      </c>
      <c r="D57" s="672"/>
      <c r="E57" s="672"/>
      <c r="F57" s="672"/>
      <c r="G57" s="672"/>
      <c r="H57" s="672"/>
      <c r="I57" s="672"/>
      <c r="J57" s="672"/>
      <c r="K57" s="672"/>
      <c r="L57" s="672"/>
      <c r="M57" s="672"/>
      <c r="N57" s="672"/>
      <c r="O57" s="672"/>
      <c r="P57" s="672"/>
      <c r="Q57" s="673"/>
      <c r="R57" s="665" t="s">
        <v>31</v>
      </c>
      <c r="S57" s="666"/>
      <c r="T57" s="667"/>
      <c r="U57" s="665" t="s">
        <v>32</v>
      </c>
      <c r="V57" s="666"/>
      <c r="W57" s="666"/>
      <c r="X57" s="666"/>
      <c r="Y57" s="666"/>
      <c r="Z57" s="667"/>
      <c r="AA57" s="665" t="s">
        <v>33</v>
      </c>
      <c r="AB57" s="666"/>
      <c r="AC57" s="666"/>
      <c r="AD57" s="666"/>
      <c r="AE57" s="667"/>
      <c r="AF57" s="701" t="s">
        <v>34</v>
      </c>
      <c r="AG57" s="701"/>
      <c r="AH57" s="701"/>
      <c r="AI57" s="701"/>
      <c r="AJ57" s="702"/>
    </row>
    <row r="58" spans="2:36" ht="21" customHeight="1" thickBot="1">
      <c r="C58" s="674" t="s">
        <v>35</v>
      </c>
      <c r="D58" s="669"/>
      <c r="E58" s="669"/>
      <c r="F58" s="669"/>
      <c r="G58" s="669"/>
      <c r="H58" s="669"/>
      <c r="I58" s="669"/>
      <c r="J58" s="669"/>
      <c r="K58" s="669"/>
      <c r="L58" s="669"/>
      <c r="M58" s="669"/>
      <c r="N58" s="669"/>
      <c r="O58" s="669"/>
      <c r="P58" s="669"/>
      <c r="Q58" s="670"/>
      <c r="R58" s="668"/>
      <c r="S58" s="669"/>
      <c r="T58" s="670"/>
      <c r="U58" s="668"/>
      <c r="V58" s="669"/>
      <c r="W58" s="669"/>
      <c r="X58" s="669"/>
      <c r="Y58" s="669"/>
      <c r="Z58" s="670"/>
      <c r="AA58" s="668"/>
      <c r="AB58" s="669"/>
      <c r="AC58" s="669"/>
      <c r="AD58" s="669"/>
      <c r="AE58" s="670"/>
      <c r="AF58" s="703"/>
      <c r="AG58" s="703"/>
      <c r="AH58" s="703"/>
      <c r="AI58" s="703"/>
      <c r="AJ58" s="704"/>
    </row>
    <row r="59" spans="2:36" ht="15" customHeight="1">
      <c r="C59" s="245"/>
      <c r="D59" s="246"/>
      <c r="E59" s="246"/>
      <c r="F59" s="246"/>
      <c r="G59" s="246"/>
      <c r="H59" s="246"/>
      <c r="I59" s="246"/>
      <c r="J59" s="246"/>
      <c r="K59" s="246"/>
      <c r="L59" s="246"/>
      <c r="M59" s="246"/>
      <c r="N59" s="246"/>
      <c r="O59" s="246"/>
      <c r="P59" s="246"/>
      <c r="Q59" s="247"/>
      <c r="R59" s="651"/>
      <c r="S59" s="652"/>
      <c r="T59" s="653"/>
      <c r="U59" s="393" t="s">
        <v>36</v>
      </c>
      <c r="V59" s="393"/>
      <c r="W59" s="645"/>
      <c r="X59" s="250" t="s">
        <v>13</v>
      </c>
      <c r="Y59" s="660"/>
      <c r="Z59" s="661"/>
      <c r="AA59" s="639"/>
      <c r="AB59" s="640"/>
      <c r="AC59" s="640"/>
      <c r="AD59" s="640"/>
      <c r="AE59" s="641"/>
      <c r="AF59" s="588"/>
      <c r="AG59" s="589"/>
      <c r="AH59" s="589"/>
      <c r="AI59" s="589"/>
      <c r="AJ59" s="590"/>
    </row>
    <row r="60" spans="2:36" ht="15" customHeight="1">
      <c r="C60" s="248"/>
      <c r="D60" s="240"/>
      <c r="E60" s="240"/>
      <c r="F60" s="240"/>
      <c r="G60" s="240"/>
      <c r="H60" s="240"/>
      <c r="I60" s="240"/>
      <c r="J60" s="240"/>
      <c r="K60" s="240"/>
      <c r="L60" s="240"/>
      <c r="M60" s="240"/>
      <c r="N60" s="240"/>
      <c r="O60" s="240"/>
      <c r="P60" s="240"/>
      <c r="Q60" s="241"/>
      <c r="R60" s="654"/>
      <c r="S60" s="655"/>
      <c r="T60" s="656"/>
      <c r="U60" s="384"/>
      <c r="V60" s="384"/>
      <c r="W60" s="631"/>
      <c r="X60" s="240"/>
      <c r="Y60" s="634"/>
      <c r="Z60" s="635"/>
      <c r="AA60" s="639"/>
      <c r="AB60" s="640"/>
      <c r="AC60" s="640"/>
      <c r="AD60" s="640"/>
      <c r="AE60" s="641"/>
      <c r="AF60" s="591"/>
      <c r="AG60" s="592"/>
      <c r="AH60" s="592"/>
      <c r="AI60" s="592"/>
      <c r="AJ60" s="593"/>
    </row>
    <row r="61" spans="2:36" ht="15" customHeight="1">
      <c r="C61" s="249"/>
      <c r="D61" s="250"/>
      <c r="E61" s="250"/>
      <c r="F61" s="250"/>
      <c r="G61" s="250"/>
      <c r="H61" s="250"/>
      <c r="I61" s="250"/>
      <c r="J61" s="250"/>
      <c r="K61" s="250"/>
      <c r="L61" s="250"/>
      <c r="M61" s="250"/>
      <c r="N61" s="250"/>
      <c r="O61" s="250"/>
      <c r="P61" s="250"/>
      <c r="Q61" s="251"/>
      <c r="R61" s="654"/>
      <c r="S61" s="655"/>
      <c r="T61" s="656"/>
      <c r="U61" s="250" t="s">
        <v>37</v>
      </c>
      <c r="V61" s="250"/>
      <c r="W61" s="645"/>
      <c r="X61" s="250" t="s">
        <v>13</v>
      </c>
      <c r="Y61" s="647"/>
      <c r="Z61" s="648"/>
      <c r="AA61" s="639"/>
      <c r="AB61" s="640"/>
      <c r="AC61" s="640"/>
      <c r="AD61" s="640"/>
      <c r="AE61" s="641"/>
      <c r="AF61" s="591"/>
      <c r="AG61" s="592"/>
      <c r="AH61" s="592"/>
      <c r="AI61" s="592"/>
      <c r="AJ61" s="593"/>
    </row>
    <row r="62" spans="2:36" ht="15" customHeight="1" thickBot="1">
      <c r="C62" s="252"/>
      <c r="D62" s="222"/>
      <c r="E62" s="222"/>
      <c r="F62" s="222"/>
      <c r="G62" s="222"/>
      <c r="H62" s="222"/>
      <c r="I62" s="222"/>
      <c r="J62" s="222"/>
      <c r="K62" s="222"/>
      <c r="L62" s="222"/>
      <c r="M62" s="222"/>
      <c r="N62" s="222"/>
      <c r="O62" s="222"/>
      <c r="P62" s="222"/>
      <c r="Q62" s="224"/>
      <c r="R62" s="657"/>
      <c r="S62" s="658"/>
      <c r="T62" s="659"/>
      <c r="U62" s="250"/>
      <c r="V62" s="250"/>
      <c r="W62" s="645"/>
      <c r="X62" s="250"/>
      <c r="Y62" s="647"/>
      <c r="Z62" s="648"/>
      <c r="AA62" s="662"/>
      <c r="AB62" s="663"/>
      <c r="AC62" s="663"/>
      <c r="AD62" s="663"/>
      <c r="AE62" s="664"/>
      <c r="AF62" s="757"/>
      <c r="AG62" s="758"/>
      <c r="AH62" s="758"/>
      <c r="AI62" s="758"/>
      <c r="AJ62" s="759"/>
    </row>
    <row r="63" spans="2:36" ht="15" customHeight="1">
      <c r="C63" s="245"/>
      <c r="D63" s="246"/>
      <c r="E63" s="246"/>
      <c r="F63" s="246"/>
      <c r="G63" s="246"/>
      <c r="H63" s="246"/>
      <c r="I63" s="246"/>
      <c r="J63" s="246"/>
      <c r="K63" s="246"/>
      <c r="L63" s="246"/>
      <c r="M63" s="246"/>
      <c r="N63" s="246"/>
      <c r="O63" s="246"/>
      <c r="P63" s="246"/>
      <c r="Q63" s="247"/>
      <c r="R63" s="651"/>
      <c r="S63" s="652"/>
      <c r="T63" s="653"/>
      <c r="U63" s="421" t="s">
        <v>36</v>
      </c>
      <c r="V63" s="421"/>
      <c r="W63" s="630"/>
      <c r="X63" s="246" t="s">
        <v>13</v>
      </c>
      <c r="Y63" s="632"/>
      <c r="Z63" s="633"/>
      <c r="AA63" s="636"/>
      <c r="AB63" s="637"/>
      <c r="AC63" s="637"/>
      <c r="AD63" s="637"/>
      <c r="AE63" s="638"/>
      <c r="AF63" s="588"/>
      <c r="AG63" s="589"/>
      <c r="AH63" s="589"/>
      <c r="AI63" s="589"/>
      <c r="AJ63" s="590"/>
    </row>
    <row r="64" spans="2:36" ht="15" customHeight="1">
      <c r="C64" s="248"/>
      <c r="D64" s="240"/>
      <c r="E64" s="240"/>
      <c r="F64" s="240"/>
      <c r="G64" s="240"/>
      <c r="H64" s="240"/>
      <c r="I64" s="240"/>
      <c r="J64" s="240"/>
      <c r="K64" s="240"/>
      <c r="L64" s="240"/>
      <c r="M64" s="240"/>
      <c r="N64" s="240"/>
      <c r="O64" s="240"/>
      <c r="P64" s="240"/>
      <c r="Q64" s="241"/>
      <c r="R64" s="654"/>
      <c r="S64" s="655"/>
      <c r="T64" s="656"/>
      <c r="U64" s="384"/>
      <c r="V64" s="384"/>
      <c r="W64" s="631"/>
      <c r="X64" s="240"/>
      <c r="Y64" s="634"/>
      <c r="Z64" s="635"/>
      <c r="AA64" s="639"/>
      <c r="AB64" s="640"/>
      <c r="AC64" s="640"/>
      <c r="AD64" s="640"/>
      <c r="AE64" s="641"/>
      <c r="AF64" s="591"/>
      <c r="AG64" s="592"/>
      <c r="AH64" s="592"/>
      <c r="AI64" s="592"/>
      <c r="AJ64" s="593"/>
    </row>
    <row r="65" spans="3:36" ht="15" customHeight="1">
      <c r="C65" s="249"/>
      <c r="D65" s="250"/>
      <c r="E65" s="250"/>
      <c r="F65" s="250"/>
      <c r="G65" s="250"/>
      <c r="H65" s="250"/>
      <c r="I65" s="250"/>
      <c r="J65" s="250"/>
      <c r="K65" s="250"/>
      <c r="L65" s="250"/>
      <c r="M65" s="250"/>
      <c r="N65" s="250"/>
      <c r="O65" s="250"/>
      <c r="P65" s="250"/>
      <c r="Q65" s="251"/>
      <c r="R65" s="654"/>
      <c r="S65" s="655"/>
      <c r="T65" s="656"/>
      <c r="U65" s="250" t="s">
        <v>37</v>
      </c>
      <c r="V65" s="250"/>
      <c r="W65" s="645"/>
      <c r="X65" s="250" t="s">
        <v>13</v>
      </c>
      <c r="Y65" s="647"/>
      <c r="Z65" s="648"/>
      <c r="AA65" s="639"/>
      <c r="AB65" s="640"/>
      <c r="AC65" s="640"/>
      <c r="AD65" s="640"/>
      <c r="AE65" s="641"/>
      <c r="AF65" s="591"/>
      <c r="AG65" s="592"/>
      <c r="AH65" s="592"/>
      <c r="AI65" s="592"/>
      <c r="AJ65" s="593"/>
    </row>
    <row r="66" spans="3:36" ht="15" customHeight="1" thickBot="1">
      <c r="C66" s="252"/>
      <c r="D66" s="222"/>
      <c r="E66" s="222"/>
      <c r="F66" s="222"/>
      <c r="G66" s="222"/>
      <c r="H66" s="222"/>
      <c r="I66" s="222"/>
      <c r="J66" s="222"/>
      <c r="K66" s="222"/>
      <c r="L66" s="222"/>
      <c r="M66" s="222"/>
      <c r="N66" s="222"/>
      <c r="O66" s="222"/>
      <c r="P66" s="222"/>
      <c r="Q66" s="224"/>
      <c r="R66" s="657"/>
      <c r="S66" s="658"/>
      <c r="T66" s="659"/>
      <c r="U66" s="222"/>
      <c r="V66" s="222"/>
      <c r="W66" s="646"/>
      <c r="X66" s="222"/>
      <c r="Y66" s="649"/>
      <c r="Z66" s="650"/>
      <c r="AA66" s="642"/>
      <c r="AB66" s="643"/>
      <c r="AC66" s="643"/>
      <c r="AD66" s="643"/>
      <c r="AE66" s="644"/>
      <c r="AF66" s="594"/>
      <c r="AG66" s="595"/>
      <c r="AH66" s="595"/>
      <c r="AI66" s="595"/>
      <c r="AJ66" s="596"/>
    </row>
    <row r="67" spans="3:36" ht="15" customHeight="1">
      <c r="C67" s="245"/>
      <c r="D67" s="246"/>
      <c r="E67" s="246"/>
      <c r="F67" s="246"/>
      <c r="G67" s="246"/>
      <c r="H67" s="246"/>
      <c r="I67" s="246"/>
      <c r="J67" s="246"/>
      <c r="K67" s="246"/>
      <c r="L67" s="246"/>
      <c r="M67" s="246"/>
      <c r="N67" s="246"/>
      <c r="O67" s="246"/>
      <c r="P67" s="246"/>
      <c r="Q67" s="247"/>
      <c r="R67" s="651"/>
      <c r="S67" s="652"/>
      <c r="T67" s="653"/>
      <c r="U67" s="421" t="s">
        <v>36</v>
      </c>
      <c r="V67" s="421"/>
      <c r="W67" s="630"/>
      <c r="X67" s="246" t="s">
        <v>13</v>
      </c>
      <c r="Y67" s="632"/>
      <c r="Z67" s="633"/>
      <c r="AA67" s="636"/>
      <c r="AB67" s="637"/>
      <c r="AC67" s="637"/>
      <c r="AD67" s="637"/>
      <c r="AE67" s="638"/>
      <c r="AF67" s="588"/>
      <c r="AG67" s="589"/>
      <c r="AH67" s="589"/>
      <c r="AI67" s="589"/>
      <c r="AJ67" s="590"/>
    </row>
    <row r="68" spans="3:36" ht="15" customHeight="1">
      <c r="C68" s="248"/>
      <c r="D68" s="240"/>
      <c r="E68" s="240"/>
      <c r="F68" s="240"/>
      <c r="G68" s="240"/>
      <c r="H68" s="240"/>
      <c r="I68" s="240"/>
      <c r="J68" s="240"/>
      <c r="K68" s="240"/>
      <c r="L68" s="240"/>
      <c r="M68" s="240"/>
      <c r="N68" s="240"/>
      <c r="O68" s="240"/>
      <c r="P68" s="240"/>
      <c r="Q68" s="241"/>
      <c r="R68" s="654"/>
      <c r="S68" s="655"/>
      <c r="T68" s="656"/>
      <c r="U68" s="384"/>
      <c r="V68" s="384"/>
      <c r="W68" s="631"/>
      <c r="X68" s="240"/>
      <c r="Y68" s="634"/>
      <c r="Z68" s="635"/>
      <c r="AA68" s="639"/>
      <c r="AB68" s="640"/>
      <c r="AC68" s="640"/>
      <c r="AD68" s="640"/>
      <c r="AE68" s="641"/>
      <c r="AF68" s="591"/>
      <c r="AG68" s="592"/>
      <c r="AH68" s="592"/>
      <c r="AI68" s="592"/>
      <c r="AJ68" s="593"/>
    </row>
    <row r="69" spans="3:36" ht="15" customHeight="1">
      <c r="C69" s="249"/>
      <c r="D69" s="250"/>
      <c r="E69" s="250"/>
      <c r="F69" s="250"/>
      <c r="G69" s="250"/>
      <c r="H69" s="250"/>
      <c r="I69" s="250"/>
      <c r="J69" s="250"/>
      <c r="K69" s="250"/>
      <c r="L69" s="250"/>
      <c r="M69" s="250"/>
      <c r="N69" s="250"/>
      <c r="O69" s="250"/>
      <c r="P69" s="250"/>
      <c r="Q69" s="251"/>
      <c r="R69" s="654"/>
      <c r="S69" s="655"/>
      <c r="T69" s="656"/>
      <c r="U69" s="250" t="s">
        <v>37</v>
      </c>
      <c r="V69" s="250"/>
      <c r="W69" s="645"/>
      <c r="X69" s="250" t="s">
        <v>13</v>
      </c>
      <c r="Y69" s="647"/>
      <c r="Z69" s="648"/>
      <c r="AA69" s="639"/>
      <c r="AB69" s="640"/>
      <c r="AC69" s="640"/>
      <c r="AD69" s="640"/>
      <c r="AE69" s="641"/>
      <c r="AF69" s="591"/>
      <c r="AG69" s="592"/>
      <c r="AH69" s="592"/>
      <c r="AI69" s="592"/>
      <c r="AJ69" s="593"/>
    </row>
    <row r="70" spans="3:36" ht="15" customHeight="1" thickBot="1">
      <c r="C70" s="252"/>
      <c r="D70" s="222"/>
      <c r="E70" s="222"/>
      <c r="F70" s="222"/>
      <c r="G70" s="222"/>
      <c r="H70" s="222"/>
      <c r="I70" s="222"/>
      <c r="J70" s="222"/>
      <c r="K70" s="222"/>
      <c r="L70" s="222"/>
      <c r="M70" s="222"/>
      <c r="N70" s="222"/>
      <c r="O70" s="222"/>
      <c r="P70" s="222"/>
      <c r="Q70" s="224"/>
      <c r="R70" s="657"/>
      <c r="S70" s="658"/>
      <c r="T70" s="659"/>
      <c r="U70" s="222"/>
      <c r="V70" s="222"/>
      <c r="W70" s="646"/>
      <c r="X70" s="222"/>
      <c r="Y70" s="649"/>
      <c r="Z70" s="650"/>
      <c r="AA70" s="642"/>
      <c r="AB70" s="643"/>
      <c r="AC70" s="643"/>
      <c r="AD70" s="643"/>
      <c r="AE70" s="644"/>
      <c r="AF70" s="594"/>
      <c r="AG70" s="595"/>
      <c r="AH70" s="595"/>
      <c r="AI70" s="595"/>
      <c r="AJ70" s="596"/>
    </row>
    <row r="71" spans="3:36" ht="15" customHeight="1">
      <c r="C71" s="245"/>
      <c r="D71" s="246"/>
      <c r="E71" s="246"/>
      <c r="F71" s="246"/>
      <c r="G71" s="246"/>
      <c r="H71" s="246"/>
      <c r="I71" s="246"/>
      <c r="J71" s="246"/>
      <c r="K71" s="246"/>
      <c r="L71" s="246"/>
      <c r="M71" s="246"/>
      <c r="N71" s="246"/>
      <c r="O71" s="246"/>
      <c r="P71" s="246"/>
      <c r="Q71" s="247"/>
      <c r="R71" s="439"/>
      <c r="S71" s="246"/>
      <c r="T71" s="247"/>
      <c r="U71" s="393" t="s">
        <v>36</v>
      </c>
      <c r="V71" s="393"/>
      <c r="W71" s="393"/>
      <c r="X71" s="250" t="s">
        <v>13</v>
      </c>
      <c r="Y71" s="250"/>
      <c r="Z71" s="621"/>
      <c r="AA71" s="241"/>
      <c r="AB71" s="782"/>
      <c r="AC71" s="782"/>
      <c r="AD71" s="782"/>
      <c r="AE71" s="239"/>
      <c r="AF71" s="628"/>
      <c r="AG71" s="369"/>
      <c r="AH71" s="369"/>
      <c r="AI71" s="369"/>
      <c r="AJ71" s="629"/>
    </row>
    <row r="72" spans="3:36" ht="15" customHeight="1">
      <c r="C72" s="248"/>
      <c r="D72" s="240"/>
      <c r="E72" s="240"/>
      <c r="F72" s="240"/>
      <c r="G72" s="240"/>
      <c r="H72" s="240"/>
      <c r="I72" s="240"/>
      <c r="J72" s="240"/>
      <c r="K72" s="240"/>
      <c r="L72" s="240"/>
      <c r="M72" s="240"/>
      <c r="N72" s="240"/>
      <c r="O72" s="240"/>
      <c r="P72" s="240"/>
      <c r="Q72" s="241"/>
      <c r="R72" s="392"/>
      <c r="S72" s="250"/>
      <c r="T72" s="251"/>
      <c r="U72" s="384"/>
      <c r="V72" s="384"/>
      <c r="W72" s="384"/>
      <c r="X72" s="240"/>
      <c r="Y72" s="240"/>
      <c r="Z72" s="781"/>
      <c r="AA72" s="783"/>
      <c r="AB72" s="385"/>
      <c r="AC72" s="385"/>
      <c r="AD72" s="385"/>
      <c r="AE72" s="784"/>
      <c r="AF72" s="591"/>
      <c r="AG72" s="592"/>
      <c r="AH72" s="592"/>
      <c r="AI72" s="592"/>
      <c r="AJ72" s="593"/>
    </row>
    <row r="73" spans="3:36" ht="15" customHeight="1">
      <c r="C73" s="623"/>
      <c r="D73" s="221"/>
      <c r="E73" s="221"/>
      <c r="F73" s="221"/>
      <c r="G73" s="221"/>
      <c r="H73" s="221"/>
      <c r="I73" s="221"/>
      <c r="J73" s="221"/>
      <c r="K73" s="221"/>
      <c r="L73" s="221"/>
      <c r="M73" s="221"/>
      <c r="N73" s="221"/>
      <c r="O73" s="221"/>
      <c r="P73" s="221"/>
      <c r="Q73" s="223"/>
      <c r="R73" s="392"/>
      <c r="S73" s="250"/>
      <c r="T73" s="251"/>
      <c r="U73" s="250" t="s">
        <v>37</v>
      </c>
      <c r="V73" s="250"/>
      <c r="W73" s="393"/>
      <c r="X73" s="250" t="s">
        <v>13</v>
      </c>
      <c r="Y73" s="250"/>
      <c r="Z73" s="621"/>
      <c r="AA73" s="783"/>
      <c r="AB73" s="385"/>
      <c r="AC73" s="385"/>
      <c r="AD73" s="385"/>
      <c r="AE73" s="784"/>
      <c r="AF73" s="591"/>
      <c r="AG73" s="592"/>
      <c r="AH73" s="592"/>
      <c r="AI73" s="592"/>
      <c r="AJ73" s="593"/>
    </row>
    <row r="74" spans="3:36" ht="15" customHeight="1" thickBot="1">
      <c r="C74" s="252"/>
      <c r="D74" s="222"/>
      <c r="E74" s="222"/>
      <c r="F74" s="222"/>
      <c r="G74" s="222"/>
      <c r="H74" s="222"/>
      <c r="I74" s="222"/>
      <c r="J74" s="222"/>
      <c r="K74" s="222"/>
      <c r="L74" s="222"/>
      <c r="M74" s="222"/>
      <c r="N74" s="222"/>
      <c r="O74" s="222"/>
      <c r="P74" s="222"/>
      <c r="Q74" s="224"/>
      <c r="R74" s="398"/>
      <c r="S74" s="222"/>
      <c r="T74" s="224"/>
      <c r="U74" s="222"/>
      <c r="V74" s="222"/>
      <c r="W74" s="399"/>
      <c r="X74" s="222"/>
      <c r="Y74" s="222"/>
      <c r="Z74" s="622"/>
      <c r="AA74" s="785"/>
      <c r="AB74" s="259"/>
      <c r="AC74" s="259"/>
      <c r="AD74" s="259"/>
      <c r="AE74" s="786"/>
      <c r="AF74" s="594"/>
      <c r="AG74" s="595"/>
      <c r="AH74" s="595"/>
      <c r="AI74" s="595"/>
      <c r="AJ74" s="596"/>
    </row>
    <row r="75" spans="3:36" ht="15" customHeight="1">
      <c r="O75" s="45"/>
      <c r="P75" s="45"/>
      <c r="Q75" s="45"/>
      <c r="R75" s="45"/>
      <c r="S75" s="45"/>
      <c r="T75" s="45"/>
      <c r="U75" s="45"/>
      <c r="V75" s="45"/>
      <c r="W75" s="45"/>
      <c r="X75" s="45"/>
      <c r="Y75" s="45"/>
      <c r="Z75" s="45"/>
      <c r="AA75" s="45"/>
      <c r="AB75" s="45"/>
      <c r="AC75" s="45"/>
      <c r="AD75" s="45"/>
      <c r="AE75" s="45"/>
      <c r="AF75" s="46"/>
      <c r="AG75" s="46"/>
      <c r="AH75" s="46"/>
      <c r="AI75" s="46"/>
      <c r="AJ75" s="46"/>
    </row>
    <row r="76" spans="3:36" ht="15" customHeight="1">
      <c r="C76" s="372" t="s">
        <v>38</v>
      </c>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row>
    <row r="77" spans="3:36" ht="15" customHeight="1" thickBot="1">
      <c r="C77" s="375"/>
      <c r="D77" s="375"/>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row>
    <row r="78" spans="3:36" ht="15" customHeight="1">
      <c r="C78" s="794" t="s">
        <v>39</v>
      </c>
      <c r="D78" s="794"/>
      <c r="E78" s="794"/>
      <c r="F78" s="794"/>
      <c r="G78" s="794"/>
      <c r="H78" s="794"/>
      <c r="I78" s="797" t="s">
        <v>40</v>
      </c>
      <c r="J78" s="797"/>
      <c r="K78" s="797"/>
      <c r="L78" s="797"/>
      <c r="M78" s="797"/>
      <c r="N78" s="797"/>
      <c r="O78" s="797"/>
      <c r="P78" s="797"/>
      <c r="Q78" s="797"/>
      <c r="R78" s="797"/>
      <c r="S78" s="797"/>
      <c r="T78" s="797"/>
      <c r="U78" s="797"/>
      <c r="V78" s="797"/>
      <c r="W78" s="797"/>
      <c r="X78" s="797"/>
      <c r="Y78" s="797"/>
      <c r="Z78" s="797"/>
      <c r="AA78" s="797"/>
      <c r="AB78" s="797"/>
      <c r="AC78" s="797"/>
      <c r="AD78" s="797"/>
      <c r="AE78" s="797"/>
      <c r="AF78" s="797"/>
      <c r="AG78" s="797"/>
      <c r="AH78" s="797"/>
      <c r="AI78" s="797"/>
      <c r="AJ78" s="797"/>
    </row>
    <row r="79" spans="3:36" ht="15" customHeight="1">
      <c r="C79" s="795"/>
      <c r="D79" s="795"/>
      <c r="E79" s="795"/>
      <c r="F79" s="795"/>
      <c r="G79" s="795"/>
      <c r="H79" s="795"/>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row>
    <row r="80" spans="3:36" ht="15" customHeight="1" thickBot="1">
      <c r="C80" s="796"/>
      <c r="D80" s="796"/>
      <c r="E80" s="796"/>
      <c r="F80" s="796"/>
      <c r="G80" s="796"/>
      <c r="H80" s="796"/>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row>
    <row r="81" spans="2:36" ht="15" customHeight="1">
      <c r="V81" s="47"/>
      <c r="W81" s="47"/>
      <c r="X81" s="47"/>
      <c r="Y81" s="47"/>
      <c r="Z81" s="47"/>
      <c r="AA81" s="47"/>
      <c r="AB81" s="47"/>
      <c r="AC81" s="47"/>
      <c r="AD81" s="47"/>
      <c r="AE81" s="47"/>
      <c r="AF81" s="47"/>
      <c r="AG81" s="47"/>
      <c r="AH81" s="47"/>
      <c r="AI81" s="47"/>
      <c r="AJ81" s="47"/>
    </row>
    <row r="82" spans="2:36" ht="15" customHeight="1" thickBot="1">
      <c r="B82" s="34" t="s">
        <v>41</v>
      </c>
      <c r="C82" s="34" t="s">
        <v>42</v>
      </c>
      <c r="D82" s="48"/>
      <c r="E82" s="48"/>
      <c r="F82" s="48"/>
      <c r="G82" s="48"/>
      <c r="H82" s="30"/>
      <c r="I82" s="48"/>
      <c r="J82" s="48"/>
      <c r="K82" s="48"/>
      <c r="L82" s="802" t="s">
        <v>43</v>
      </c>
      <c r="M82" s="802"/>
      <c r="N82" s="802"/>
      <c r="O82" s="802"/>
      <c r="P82" s="802"/>
      <c r="Q82" s="802"/>
      <c r="R82" s="802"/>
      <c r="S82" s="802"/>
      <c r="T82" s="802"/>
      <c r="U82" s="802"/>
      <c r="V82" s="802"/>
      <c r="W82" s="802"/>
      <c r="X82" s="802"/>
      <c r="Y82" s="802"/>
      <c r="Z82" s="802"/>
      <c r="AA82" s="802"/>
      <c r="AB82" s="802"/>
      <c r="AC82" s="802"/>
      <c r="AD82" s="802"/>
      <c r="AE82" s="802"/>
      <c r="AF82" s="802"/>
      <c r="AG82" s="802"/>
      <c r="AH82" s="802"/>
      <c r="AI82" s="802"/>
      <c r="AJ82" s="802"/>
    </row>
    <row r="83" spans="2:36" ht="15" customHeight="1">
      <c r="B83" s="48"/>
      <c r="C83" s="800" t="s">
        <v>44</v>
      </c>
      <c r="D83" s="242"/>
      <c r="E83" s="242"/>
      <c r="F83" s="242"/>
      <c r="G83" s="242"/>
      <c r="H83" s="242"/>
      <c r="I83" s="801" t="s">
        <v>45</v>
      </c>
      <c r="J83" s="801"/>
      <c r="K83" s="801"/>
      <c r="L83" s="801"/>
      <c r="M83" s="801"/>
      <c r="N83" s="801"/>
      <c r="O83" s="254"/>
      <c r="P83" s="254"/>
      <c r="Q83" s="254"/>
      <c r="R83" s="780"/>
      <c r="S83" s="48"/>
      <c r="T83" s="803" t="s">
        <v>46</v>
      </c>
      <c r="U83" s="803"/>
      <c r="V83" s="803"/>
      <c r="W83" s="787" t="s">
        <v>47</v>
      </c>
      <c r="X83" s="787"/>
      <c r="Y83" s="787"/>
      <c r="Z83" s="787"/>
      <c r="AA83" s="787"/>
      <c r="AB83" s="787"/>
      <c r="AC83" s="787"/>
      <c r="AD83" s="787"/>
      <c r="AE83" s="787"/>
      <c r="AF83" s="787"/>
      <c r="AG83" s="787"/>
      <c r="AH83" s="787"/>
      <c r="AI83" s="787"/>
      <c r="AJ83" s="787"/>
    </row>
    <row r="84" spans="2:36" ht="15" customHeight="1">
      <c r="B84" s="48"/>
      <c r="C84" s="272"/>
      <c r="D84" s="237"/>
      <c r="E84" s="237"/>
      <c r="F84" s="237"/>
      <c r="G84" s="237"/>
      <c r="H84" s="237"/>
      <c r="I84" s="270"/>
      <c r="J84" s="270"/>
      <c r="K84" s="270"/>
      <c r="L84" s="270"/>
      <c r="M84" s="270"/>
      <c r="N84" s="270"/>
      <c r="O84" s="261"/>
      <c r="P84" s="261"/>
      <c r="Q84" s="261"/>
      <c r="R84" s="269"/>
      <c r="S84" s="48"/>
      <c r="T84" s="803"/>
      <c r="U84" s="803"/>
      <c r="V84" s="803"/>
      <c r="W84" s="787"/>
      <c r="X84" s="787"/>
      <c r="Y84" s="787"/>
      <c r="Z84" s="787"/>
      <c r="AA84" s="787"/>
      <c r="AB84" s="787"/>
      <c r="AC84" s="787"/>
      <c r="AD84" s="787"/>
      <c r="AE84" s="787"/>
      <c r="AF84" s="787"/>
      <c r="AG84" s="787"/>
      <c r="AH84" s="787"/>
      <c r="AI84" s="787"/>
      <c r="AJ84" s="787"/>
    </row>
    <row r="85" spans="2:36" ht="15" customHeight="1">
      <c r="B85" s="48"/>
      <c r="C85" s="272"/>
      <c r="D85" s="237"/>
      <c r="E85" s="237"/>
      <c r="F85" s="237"/>
      <c r="G85" s="237"/>
      <c r="H85" s="237"/>
      <c r="I85" s="270" t="s">
        <v>48</v>
      </c>
      <c r="J85" s="270"/>
      <c r="K85" s="270"/>
      <c r="L85" s="270"/>
      <c r="M85" s="270"/>
      <c r="N85" s="270"/>
      <c r="O85" s="261"/>
      <c r="P85" s="261"/>
      <c r="Q85" s="261"/>
      <c r="R85" s="269"/>
      <c r="S85" s="48"/>
      <c r="T85" s="803"/>
      <c r="U85" s="803"/>
      <c r="V85" s="803"/>
      <c r="W85" s="787"/>
      <c r="X85" s="787"/>
      <c r="Y85" s="787"/>
      <c r="Z85" s="787"/>
      <c r="AA85" s="787"/>
      <c r="AB85" s="787"/>
      <c r="AC85" s="787"/>
      <c r="AD85" s="787"/>
      <c r="AE85" s="787"/>
      <c r="AF85" s="787"/>
      <c r="AG85" s="787"/>
      <c r="AH85" s="787"/>
      <c r="AI85" s="787"/>
      <c r="AJ85" s="787"/>
    </row>
    <row r="86" spans="2:36" ht="15" customHeight="1">
      <c r="B86" s="48"/>
      <c r="C86" s="272"/>
      <c r="D86" s="237"/>
      <c r="E86" s="237"/>
      <c r="F86" s="237"/>
      <c r="G86" s="237"/>
      <c r="H86" s="237"/>
      <c r="I86" s="270"/>
      <c r="J86" s="270"/>
      <c r="K86" s="270"/>
      <c r="L86" s="270"/>
      <c r="M86" s="270"/>
      <c r="N86" s="270"/>
      <c r="O86" s="261"/>
      <c r="P86" s="261"/>
      <c r="Q86" s="261"/>
      <c r="R86" s="269"/>
      <c r="S86" s="48"/>
      <c r="T86" s="803"/>
      <c r="U86" s="803"/>
      <c r="V86" s="803"/>
      <c r="W86" s="787"/>
      <c r="X86" s="787"/>
      <c r="Y86" s="787"/>
      <c r="Z86" s="787"/>
      <c r="AA86" s="787"/>
      <c r="AB86" s="787"/>
      <c r="AC86" s="787"/>
      <c r="AD86" s="787"/>
      <c r="AE86" s="787"/>
      <c r="AF86" s="787"/>
      <c r="AG86" s="787"/>
      <c r="AH86" s="787"/>
      <c r="AI86" s="787"/>
      <c r="AJ86" s="787"/>
    </row>
    <row r="87" spans="2:36" ht="15" customHeight="1">
      <c r="B87" s="48"/>
      <c r="C87" s="272"/>
      <c r="D87" s="237"/>
      <c r="E87" s="237"/>
      <c r="F87" s="237"/>
      <c r="G87" s="237"/>
      <c r="H87" s="237"/>
      <c r="I87" s="270" t="s">
        <v>49</v>
      </c>
      <c r="J87" s="270"/>
      <c r="K87" s="270"/>
      <c r="L87" s="270"/>
      <c r="M87" s="270"/>
      <c r="N87" s="270"/>
      <c r="O87" s="261"/>
      <c r="P87" s="261"/>
      <c r="Q87" s="261"/>
      <c r="R87" s="269"/>
      <c r="S87" s="48"/>
      <c r="T87" s="803"/>
      <c r="U87" s="803"/>
      <c r="V87" s="803"/>
      <c r="W87" s="787"/>
      <c r="X87" s="787"/>
      <c r="Y87" s="787"/>
      <c r="Z87" s="787"/>
      <c r="AA87" s="787"/>
      <c r="AB87" s="787"/>
      <c r="AC87" s="787"/>
      <c r="AD87" s="787"/>
      <c r="AE87" s="787"/>
      <c r="AF87" s="787"/>
      <c r="AG87" s="787"/>
      <c r="AH87" s="787"/>
      <c r="AI87" s="787"/>
      <c r="AJ87" s="787"/>
    </row>
    <row r="88" spans="2:36" ht="15" customHeight="1">
      <c r="B88" s="48"/>
      <c r="C88" s="272"/>
      <c r="D88" s="237"/>
      <c r="E88" s="237"/>
      <c r="F88" s="237"/>
      <c r="G88" s="237"/>
      <c r="H88" s="237"/>
      <c r="I88" s="270"/>
      <c r="J88" s="270"/>
      <c r="K88" s="270"/>
      <c r="L88" s="270"/>
      <c r="M88" s="270"/>
      <c r="N88" s="270"/>
      <c r="O88" s="261"/>
      <c r="P88" s="261"/>
      <c r="Q88" s="261"/>
      <c r="R88" s="269"/>
      <c r="S88" s="48"/>
      <c r="T88" s="803"/>
      <c r="U88" s="803"/>
      <c r="V88" s="803"/>
      <c r="W88" s="787"/>
      <c r="X88" s="787"/>
      <c r="Y88" s="787"/>
      <c r="Z88" s="787"/>
      <c r="AA88" s="787"/>
      <c r="AB88" s="787"/>
      <c r="AC88" s="787"/>
      <c r="AD88" s="787"/>
      <c r="AE88" s="787"/>
      <c r="AF88" s="787"/>
      <c r="AG88" s="787"/>
      <c r="AH88" s="787"/>
      <c r="AI88" s="787"/>
      <c r="AJ88" s="787"/>
    </row>
    <row r="89" spans="2:36" ht="15" customHeight="1">
      <c r="B89" s="48"/>
      <c r="C89" s="272"/>
      <c r="D89" s="237"/>
      <c r="E89" s="237"/>
      <c r="F89" s="237"/>
      <c r="G89" s="237"/>
      <c r="H89" s="237"/>
      <c r="I89" s="270" t="s">
        <v>50</v>
      </c>
      <c r="J89" s="270"/>
      <c r="K89" s="270"/>
      <c r="L89" s="270"/>
      <c r="M89" s="270"/>
      <c r="N89" s="270"/>
      <c r="O89" s="261"/>
      <c r="P89" s="261"/>
      <c r="Q89" s="261"/>
      <c r="R89" s="269"/>
      <c r="S89" s="48"/>
      <c r="T89" s="803"/>
      <c r="U89" s="803"/>
      <c r="V89" s="803"/>
      <c r="W89" s="787"/>
      <c r="X89" s="787"/>
      <c r="Y89" s="787"/>
      <c r="Z89" s="787"/>
      <c r="AA89" s="787"/>
      <c r="AB89" s="787"/>
      <c r="AC89" s="787"/>
      <c r="AD89" s="787"/>
      <c r="AE89" s="787"/>
      <c r="AF89" s="787"/>
      <c r="AG89" s="787"/>
      <c r="AH89" s="787"/>
      <c r="AI89" s="787"/>
      <c r="AJ89" s="787"/>
    </row>
    <row r="90" spans="2:36" ht="15" customHeight="1">
      <c r="B90" s="48"/>
      <c r="C90" s="272"/>
      <c r="D90" s="237"/>
      <c r="E90" s="237"/>
      <c r="F90" s="237"/>
      <c r="G90" s="237"/>
      <c r="H90" s="237"/>
      <c r="I90" s="270"/>
      <c r="J90" s="270"/>
      <c r="K90" s="270"/>
      <c r="L90" s="270"/>
      <c r="M90" s="270"/>
      <c r="N90" s="270"/>
      <c r="O90" s="261"/>
      <c r="P90" s="261"/>
      <c r="Q90" s="261"/>
      <c r="R90" s="269"/>
      <c r="S90" s="48"/>
      <c r="T90" s="803"/>
      <c r="U90" s="803"/>
      <c r="V90" s="803"/>
      <c r="W90" s="787"/>
      <c r="X90" s="787"/>
      <c r="Y90" s="787"/>
      <c r="Z90" s="787"/>
      <c r="AA90" s="787"/>
      <c r="AB90" s="787"/>
      <c r="AC90" s="787"/>
      <c r="AD90" s="787"/>
      <c r="AE90" s="787"/>
      <c r="AF90" s="787"/>
      <c r="AG90" s="787"/>
      <c r="AH90" s="787"/>
      <c r="AI90" s="787"/>
      <c r="AJ90" s="787"/>
    </row>
    <row r="91" spans="2:36" ht="15" customHeight="1">
      <c r="B91" s="48"/>
      <c r="C91" s="272"/>
      <c r="D91" s="237"/>
      <c r="E91" s="237"/>
      <c r="F91" s="237"/>
      <c r="G91" s="237"/>
      <c r="H91" s="237"/>
      <c r="I91" s="237" t="s">
        <v>51</v>
      </c>
      <c r="J91" s="237"/>
      <c r="K91" s="237"/>
      <c r="L91" s="237"/>
      <c r="M91" s="237"/>
      <c r="N91" s="237"/>
      <c r="O91" s="385"/>
      <c r="P91" s="385"/>
      <c r="Q91" s="385"/>
      <c r="R91" s="387"/>
      <c r="S91" s="48"/>
      <c r="T91" s="803"/>
      <c r="U91" s="803"/>
      <c r="V91" s="803"/>
      <c r="W91" s="787"/>
      <c r="X91" s="787"/>
      <c r="Y91" s="787"/>
      <c r="Z91" s="787"/>
      <c r="AA91" s="787"/>
      <c r="AB91" s="787"/>
      <c r="AC91" s="787"/>
      <c r="AD91" s="787"/>
      <c r="AE91" s="787"/>
      <c r="AF91" s="787"/>
      <c r="AG91" s="787"/>
      <c r="AH91" s="787"/>
      <c r="AI91" s="787"/>
      <c r="AJ91" s="787"/>
    </row>
    <row r="92" spans="2:36" ht="15" customHeight="1">
      <c r="B92" s="48"/>
      <c r="C92" s="272"/>
      <c r="D92" s="237"/>
      <c r="E92" s="237"/>
      <c r="F92" s="237"/>
      <c r="G92" s="237"/>
      <c r="H92" s="237"/>
      <c r="I92" s="237"/>
      <c r="J92" s="237"/>
      <c r="K92" s="237"/>
      <c r="L92" s="237"/>
      <c r="M92" s="237"/>
      <c r="N92" s="237"/>
      <c r="O92" s="385"/>
      <c r="P92" s="385"/>
      <c r="Q92" s="385"/>
      <c r="R92" s="387"/>
      <c r="S92" s="48"/>
      <c r="T92" s="803"/>
      <c r="U92" s="803"/>
      <c r="V92" s="803"/>
      <c r="W92" s="787"/>
      <c r="X92" s="787"/>
      <c r="Y92" s="787"/>
      <c r="Z92" s="787"/>
      <c r="AA92" s="787"/>
      <c r="AB92" s="787"/>
      <c r="AC92" s="787"/>
      <c r="AD92" s="787"/>
      <c r="AE92" s="787"/>
      <c r="AF92" s="787"/>
      <c r="AG92" s="787"/>
      <c r="AH92" s="787"/>
      <c r="AI92" s="787"/>
      <c r="AJ92" s="787"/>
    </row>
    <row r="93" spans="2:36" ht="15" customHeight="1">
      <c r="B93" s="48"/>
      <c r="C93" s="272"/>
      <c r="D93" s="237"/>
      <c r="E93" s="237"/>
      <c r="F93" s="237"/>
      <c r="G93" s="237"/>
      <c r="H93" s="237"/>
      <c r="I93" s="237"/>
      <c r="J93" s="237"/>
      <c r="K93" s="237"/>
      <c r="L93" s="237"/>
      <c r="M93" s="237"/>
      <c r="N93" s="237"/>
      <c r="O93" s="385"/>
      <c r="P93" s="385"/>
      <c r="Q93" s="385"/>
      <c r="R93" s="387"/>
      <c r="S93" s="48"/>
      <c r="T93" s="803"/>
      <c r="U93" s="803"/>
      <c r="V93" s="803"/>
      <c r="W93" s="787"/>
      <c r="X93" s="787"/>
      <c r="Y93" s="787"/>
      <c r="Z93" s="787"/>
      <c r="AA93" s="787"/>
      <c r="AB93" s="787"/>
      <c r="AC93" s="787"/>
      <c r="AD93" s="787"/>
      <c r="AE93" s="787"/>
      <c r="AF93" s="787"/>
      <c r="AG93" s="787"/>
      <c r="AH93" s="787"/>
      <c r="AI93" s="787"/>
      <c r="AJ93" s="787"/>
    </row>
    <row r="94" spans="2:36" ht="15" customHeight="1">
      <c r="B94" s="48"/>
      <c r="C94" s="602" t="s">
        <v>52</v>
      </c>
      <c r="D94" s="603"/>
      <c r="E94" s="603"/>
      <c r="F94" s="603"/>
      <c r="G94" s="603"/>
      <c r="H94" s="603"/>
      <c r="I94" s="603"/>
      <c r="J94" s="603"/>
      <c r="K94" s="604"/>
      <c r="L94" s="608"/>
      <c r="M94" s="609"/>
      <c r="N94" s="609"/>
      <c r="O94" s="609"/>
      <c r="P94" s="609"/>
      <c r="Q94" s="609"/>
      <c r="R94" s="610"/>
      <c r="S94" s="48"/>
      <c r="T94" s="803"/>
      <c r="U94" s="803"/>
      <c r="V94" s="803"/>
      <c r="W94" s="787"/>
      <c r="X94" s="787"/>
      <c r="Y94" s="787"/>
      <c r="Z94" s="787"/>
      <c r="AA94" s="787"/>
      <c r="AB94" s="787"/>
      <c r="AC94" s="787"/>
      <c r="AD94" s="787"/>
      <c r="AE94" s="787"/>
      <c r="AF94" s="787"/>
      <c r="AG94" s="787"/>
      <c r="AH94" s="787"/>
      <c r="AI94" s="787"/>
      <c r="AJ94" s="787"/>
    </row>
    <row r="95" spans="2:36" ht="15" customHeight="1">
      <c r="B95" s="48"/>
      <c r="C95" s="605"/>
      <c r="D95" s="606"/>
      <c r="E95" s="606"/>
      <c r="F95" s="606"/>
      <c r="G95" s="606"/>
      <c r="H95" s="606"/>
      <c r="I95" s="606"/>
      <c r="J95" s="606"/>
      <c r="K95" s="607"/>
      <c r="L95" s="611"/>
      <c r="M95" s="612"/>
      <c r="N95" s="612"/>
      <c r="O95" s="612"/>
      <c r="P95" s="612"/>
      <c r="Q95" s="612"/>
      <c r="R95" s="613"/>
      <c r="S95" s="48"/>
      <c r="T95" s="803"/>
      <c r="U95" s="803"/>
      <c r="V95" s="803"/>
      <c r="W95" s="787"/>
      <c r="X95" s="787"/>
      <c r="Y95" s="787"/>
      <c r="Z95" s="787"/>
      <c r="AA95" s="787"/>
      <c r="AB95" s="787"/>
      <c r="AC95" s="787"/>
      <c r="AD95" s="787"/>
      <c r="AE95" s="787"/>
      <c r="AF95" s="787"/>
      <c r="AG95" s="787"/>
      <c r="AH95" s="787"/>
      <c r="AI95" s="787"/>
      <c r="AJ95" s="787"/>
    </row>
    <row r="96" spans="2:36" ht="15" customHeight="1">
      <c r="B96" s="48"/>
      <c r="C96" s="602" t="s">
        <v>53</v>
      </c>
      <c r="D96" s="603"/>
      <c r="E96" s="603"/>
      <c r="F96" s="603"/>
      <c r="G96" s="603"/>
      <c r="H96" s="603"/>
      <c r="I96" s="603"/>
      <c r="J96" s="603"/>
      <c r="K96" s="604"/>
      <c r="L96" s="624"/>
      <c r="M96" s="598"/>
      <c r="N96" s="598"/>
      <c r="O96" s="598"/>
      <c r="P96" s="598"/>
      <c r="Q96" s="598"/>
      <c r="R96" s="599"/>
      <c r="S96" s="48"/>
      <c r="T96" s="196"/>
      <c r="U96" s="196"/>
      <c r="V96" s="196"/>
      <c r="W96" s="196"/>
      <c r="X96" s="196"/>
      <c r="Y96" s="196"/>
      <c r="Z96" s="196"/>
      <c r="AA96" s="196"/>
      <c r="AB96" s="196"/>
      <c r="AC96" s="196"/>
      <c r="AD96" s="196"/>
      <c r="AE96" s="196"/>
      <c r="AF96" s="196"/>
      <c r="AG96" s="196"/>
      <c r="AH96" s="196"/>
      <c r="AI96" s="196"/>
      <c r="AJ96" s="196"/>
    </row>
    <row r="97" spans="2:36" ht="15" customHeight="1">
      <c r="B97" s="48"/>
      <c r="C97" s="605"/>
      <c r="D97" s="606"/>
      <c r="E97" s="606"/>
      <c r="F97" s="606"/>
      <c r="G97" s="606"/>
      <c r="H97" s="606"/>
      <c r="I97" s="606"/>
      <c r="J97" s="606"/>
      <c r="K97" s="607"/>
      <c r="L97" s="625"/>
      <c r="M97" s="626"/>
      <c r="N97" s="626"/>
      <c r="O97" s="626"/>
      <c r="P97" s="626"/>
      <c r="Q97" s="626"/>
      <c r="R97" s="627"/>
      <c r="S97" s="48"/>
      <c r="T97" s="196"/>
      <c r="U97" s="196"/>
      <c r="V97" s="196"/>
      <c r="W97" s="196"/>
      <c r="X97" s="196"/>
      <c r="Y97" s="196"/>
      <c r="Z97" s="196"/>
      <c r="AA97" s="196"/>
      <c r="AB97" s="196"/>
      <c r="AC97" s="196"/>
      <c r="AD97" s="196"/>
      <c r="AE97" s="196"/>
      <c r="AF97" s="196"/>
      <c r="AG97" s="196"/>
      <c r="AH97" s="196"/>
      <c r="AI97" s="196"/>
      <c r="AJ97" s="196"/>
    </row>
    <row r="98" spans="2:36" ht="15" customHeight="1">
      <c r="B98" s="48"/>
      <c r="C98" s="602" t="s">
        <v>54</v>
      </c>
      <c r="D98" s="603"/>
      <c r="E98" s="603"/>
      <c r="F98" s="603"/>
      <c r="G98" s="603"/>
      <c r="H98" s="603"/>
      <c r="I98" s="603"/>
      <c r="J98" s="603"/>
      <c r="K98" s="603"/>
      <c r="L98" s="618" t="s">
        <v>55</v>
      </c>
      <c r="M98" s="619"/>
      <c r="N98" s="618" t="s">
        <v>56</v>
      </c>
      <c r="O98" s="620"/>
      <c r="P98" s="618" t="s">
        <v>57</v>
      </c>
      <c r="Q98" s="619"/>
      <c r="R98" s="619"/>
      <c r="S98" s="154"/>
      <c r="T98" s="196"/>
      <c r="U98" s="196"/>
      <c r="V98" s="196"/>
      <c r="W98" s="196"/>
      <c r="X98" s="196"/>
      <c r="Y98" s="196"/>
      <c r="Z98" s="196"/>
      <c r="AA98" s="196"/>
      <c r="AB98" s="196"/>
      <c r="AC98" s="196"/>
      <c r="AD98" s="196"/>
      <c r="AE98" s="196"/>
      <c r="AF98" s="196"/>
      <c r="AG98" s="196"/>
      <c r="AH98" s="196"/>
      <c r="AI98" s="196"/>
      <c r="AJ98" s="196"/>
    </row>
    <row r="99" spans="2:36" ht="15" customHeight="1">
      <c r="B99" s="48"/>
      <c r="C99" s="605"/>
      <c r="D99" s="606"/>
      <c r="E99" s="606"/>
      <c r="F99" s="606"/>
      <c r="G99" s="606"/>
      <c r="H99" s="606"/>
      <c r="I99" s="606"/>
      <c r="J99" s="606"/>
      <c r="K99" s="607"/>
      <c r="L99" s="553"/>
      <c r="M99" s="554"/>
      <c r="N99" s="614"/>
      <c r="O99" s="615"/>
      <c r="P99" s="616"/>
      <c r="Q99" s="616"/>
      <c r="R99" s="617"/>
      <c r="S99" s="48"/>
      <c r="T99" s="196"/>
      <c r="U99" s="196"/>
      <c r="V99" s="196"/>
      <c r="W99" s="196"/>
      <c r="X99" s="196"/>
      <c r="Y99" s="196"/>
      <c r="Z99" s="196"/>
      <c r="AA99" s="196"/>
      <c r="AB99" s="196"/>
      <c r="AC99" s="196"/>
      <c r="AD99" s="196"/>
      <c r="AE99" s="196"/>
      <c r="AF99" s="196"/>
      <c r="AG99" s="196"/>
      <c r="AH99" s="196"/>
      <c r="AI99" s="196"/>
      <c r="AJ99" s="196"/>
    </row>
    <row r="100" spans="2:36" ht="15" customHeight="1">
      <c r="B100" s="48"/>
      <c r="C100" s="597" t="s">
        <v>58</v>
      </c>
      <c r="D100" s="210"/>
      <c r="E100" s="210"/>
      <c r="F100" s="210"/>
      <c r="G100" s="210"/>
      <c r="H100" s="210"/>
      <c r="I100" s="210"/>
      <c r="J100" s="210"/>
      <c r="K100" s="211"/>
      <c r="L100" s="598"/>
      <c r="M100" s="598"/>
      <c r="N100" s="598"/>
      <c r="O100" s="598"/>
      <c r="P100" s="598"/>
      <c r="Q100" s="598"/>
      <c r="R100" s="599"/>
      <c r="S100" s="48"/>
      <c r="T100" s="196"/>
      <c r="U100" s="196"/>
      <c r="V100" s="196"/>
      <c r="W100" s="196"/>
      <c r="X100" s="196"/>
      <c r="Y100" s="196"/>
      <c r="Z100" s="196"/>
      <c r="AA100" s="196"/>
      <c r="AB100" s="196"/>
      <c r="AC100" s="196"/>
      <c r="AD100" s="196"/>
      <c r="AE100" s="196"/>
      <c r="AF100" s="196"/>
      <c r="AG100" s="196"/>
      <c r="AH100" s="196"/>
      <c r="AI100" s="196"/>
      <c r="AJ100" s="196"/>
    </row>
    <row r="101" spans="2:36" ht="15" customHeight="1" thickBot="1">
      <c r="B101" s="48"/>
      <c r="C101" s="469"/>
      <c r="D101" s="267"/>
      <c r="E101" s="267"/>
      <c r="F101" s="267"/>
      <c r="G101" s="267"/>
      <c r="H101" s="267"/>
      <c r="I101" s="267"/>
      <c r="J101" s="267"/>
      <c r="K101" s="268"/>
      <c r="L101" s="600"/>
      <c r="M101" s="600"/>
      <c r="N101" s="600"/>
      <c r="O101" s="600"/>
      <c r="P101" s="600"/>
      <c r="Q101" s="600"/>
      <c r="R101" s="601"/>
      <c r="S101" s="48"/>
      <c r="T101" s="196"/>
      <c r="U101" s="196"/>
      <c r="V101" s="196"/>
      <c r="W101" s="196"/>
      <c r="X101" s="196"/>
      <c r="Y101" s="196"/>
      <c r="Z101" s="196"/>
      <c r="AA101" s="196"/>
      <c r="AB101" s="196"/>
      <c r="AC101" s="196"/>
      <c r="AD101" s="196"/>
      <c r="AE101" s="196"/>
      <c r="AF101" s="196"/>
      <c r="AG101" s="196"/>
      <c r="AH101" s="196"/>
      <c r="AI101" s="196"/>
      <c r="AJ101" s="196"/>
    </row>
    <row r="102" spans="2:36" ht="15" customHeight="1">
      <c r="B102" s="48"/>
      <c r="C102" s="34" t="s">
        <v>40</v>
      </c>
      <c r="H102" s="34"/>
      <c r="S102" s="48"/>
      <c r="T102" s="196"/>
      <c r="U102" s="196"/>
      <c r="V102" s="196"/>
      <c r="W102" s="196"/>
      <c r="X102" s="196"/>
      <c r="Y102" s="196"/>
      <c r="Z102" s="196"/>
      <c r="AA102" s="196"/>
      <c r="AB102" s="196"/>
      <c r="AC102" s="196"/>
      <c r="AD102" s="196"/>
      <c r="AE102" s="196"/>
      <c r="AF102" s="196"/>
      <c r="AG102" s="196"/>
      <c r="AH102" s="196"/>
      <c r="AI102" s="196"/>
      <c r="AJ102" s="196"/>
    </row>
    <row r="103" spans="2:36" ht="15" customHeight="1">
      <c r="B103" s="48"/>
      <c r="C103" s="48"/>
      <c r="D103" s="48"/>
      <c r="E103" s="48"/>
      <c r="F103" s="48"/>
      <c r="G103" s="48"/>
      <c r="H103" s="30"/>
      <c r="I103" s="48"/>
      <c r="J103" s="48"/>
      <c r="K103" s="48"/>
      <c r="L103" s="48"/>
      <c r="M103" s="48"/>
      <c r="N103" s="48"/>
      <c r="O103" s="48"/>
      <c r="P103" s="48"/>
      <c r="Q103" s="48"/>
      <c r="R103" s="48"/>
      <c r="S103" s="48"/>
      <c r="T103" s="48"/>
      <c r="U103" s="48"/>
      <c r="V103" s="49"/>
      <c r="W103" s="49"/>
      <c r="X103" s="49"/>
      <c r="Y103" s="49"/>
      <c r="Z103" s="49"/>
      <c r="AA103" s="49"/>
      <c r="AB103" s="49"/>
      <c r="AC103" s="49"/>
      <c r="AD103" s="49"/>
      <c r="AE103" s="49"/>
      <c r="AF103" s="49"/>
      <c r="AG103" s="49"/>
      <c r="AH103" s="49"/>
      <c r="AI103" s="49"/>
      <c r="AJ103" s="49"/>
    </row>
    <row r="104" spans="2:36" ht="15" customHeight="1" thickBot="1">
      <c r="B104" s="34" t="s">
        <v>59</v>
      </c>
      <c r="C104" s="50" t="s">
        <v>60</v>
      </c>
      <c r="D104" s="48"/>
      <c r="E104" s="48"/>
      <c r="F104" s="48"/>
      <c r="G104" s="48"/>
      <c r="H104" s="30"/>
      <c r="I104" s="48"/>
      <c r="J104" s="48"/>
      <c r="K104" s="48"/>
      <c r="L104" s="48"/>
      <c r="M104" s="48"/>
      <c r="N104" s="48"/>
      <c r="O104" s="48"/>
      <c r="P104" s="48"/>
      <c r="Q104" s="48"/>
      <c r="R104" s="48"/>
      <c r="S104" s="48"/>
      <c r="T104" s="48"/>
      <c r="U104" s="48"/>
      <c r="V104" s="49"/>
      <c r="W104" s="49"/>
      <c r="X104" s="49"/>
      <c r="Y104" s="49"/>
      <c r="Z104" s="49"/>
      <c r="AA104" s="49"/>
      <c r="AB104" s="49"/>
      <c r="AC104" s="49"/>
      <c r="AD104" s="49"/>
      <c r="AE104" s="49"/>
      <c r="AF104" s="49"/>
      <c r="AG104" s="49"/>
      <c r="AH104" s="49"/>
      <c r="AI104" s="49"/>
      <c r="AJ104" s="49"/>
    </row>
    <row r="105" spans="2:36" ht="15" customHeight="1">
      <c r="B105" s="48"/>
      <c r="C105" s="253"/>
      <c r="D105" s="254"/>
      <c r="E105" s="254"/>
      <c r="F105" s="254"/>
      <c r="G105" s="254"/>
      <c r="H105" s="242" t="s">
        <v>61</v>
      </c>
      <c r="I105" s="242"/>
      <c r="J105" s="242"/>
      <c r="K105" s="242"/>
      <c r="L105" s="242"/>
      <c r="M105" s="24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3"/>
    </row>
    <row r="106" spans="2:36" ht="15" customHeight="1">
      <c r="B106" s="48"/>
      <c r="C106" s="260"/>
      <c r="D106" s="261"/>
      <c r="E106" s="261"/>
      <c r="F106" s="261"/>
      <c r="G106" s="261"/>
      <c r="H106" s="237"/>
      <c r="I106" s="237"/>
      <c r="J106" s="237"/>
      <c r="K106" s="237"/>
      <c r="L106" s="237"/>
      <c r="M106" s="237"/>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5"/>
    </row>
    <row r="107" spans="2:36" ht="15" customHeight="1">
      <c r="B107" s="48"/>
      <c r="C107" s="260"/>
      <c r="D107" s="261"/>
      <c r="E107" s="261"/>
      <c r="F107" s="261"/>
      <c r="G107" s="261"/>
      <c r="H107" s="209" t="s">
        <v>62</v>
      </c>
      <c r="I107" s="210"/>
      <c r="J107" s="210"/>
      <c r="K107" s="210"/>
      <c r="L107" s="210"/>
      <c r="M107" s="211"/>
      <c r="N107" s="237" t="s">
        <v>36</v>
      </c>
      <c r="O107" s="237"/>
      <c r="P107" s="237"/>
      <c r="Q107" s="237"/>
      <c r="R107" s="237"/>
      <c r="S107" s="237"/>
      <c r="T107" s="221"/>
      <c r="U107" s="221"/>
      <c r="V107" s="221" t="s">
        <v>13</v>
      </c>
      <c r="W107" s="221"/>
      <c r="X107" s="221"/>
      <c r="Y107" s="223"/>
      <c r="Z107" s="237" t="s">
        <v>37</v>
      </c>
      <c r="AA107" s="237"/>
      <c r="AB107" s="237"/>
      <c r="AC107" s="237"/>
      <c r="AD107" s="237"/>
      <c r="AE107" s="221"/>
      <c r="AF107" s="221"/>
      <c r="AG107" s="221" t="s">
        <v>13</v>
      </c>
      <c r="AH107" s="221"/>
      <c r="AI107" s="221"/>
      <c r="AJ107" s="243"/>
    </row>
    <row r="108" spans="2:36" ht="15" customHeight="1" thickBot="1">
      <c r="B108" s="48"/>
      <c r="C108" s="255"/>
      <c r="D108" s="256"/>
      <c r="E108" s="256"/>
      <c r="F108" s="256"/>
      <c r="G108" s="256"/>
      <c r="H108" s="266"/>
      <c r="I108" s="267"/>
      <c r="J108" s="267"/>
      <c r="K108" s="267"/>
      <c r="L108" s="267"/>
      <c r="M108" s="268"/>
      <c r="N108" s="257"/>
      <c r="O108" s="257"/>
      <c r="P108" s="257"/>
      <c r="Q108" s="257"/>
      <c r="R108" s="257"/>
      <c r="S108" s="257"/>
      <c r="T108" s="222"/>
      <c r="U108" s="222"/>
      <c r="V108" s="222"/>
      <c r="W108" s="222"/>
      <c r="X108" s="222"/>
      <c r="Y108" s="224"/>
      <c r="Z108" s="257"/>
      <c r="AA108" s="257"/>
      <c r="AB108" s="257"/>
      <c r="AC108" s="257"/>
      <c r="AD108" s="257"/>
      <c r="AE108" s="222"/>
      <c r="AF108" s="222"/>
      <c r="AG108" s="222"/>
      <c r="AH108" s="222"/>
      <c r="AI108" s="222"/>
      <c r="AJ108" s="244"/>
    </row>
    <row r="109" spans="2:36" ht="15" customHeight="1">
      <c r="B109" s="48"/>
      <c r="C109" s="51"/>
      <c r="D109" s="48"/>
      <c r="E109" s="48"/>
      <c r="F109" s="48"/>
      <c r="G109" s="48"/>
      <c r="H109" s="30"/>
      <c r="I109" s="48"/>
      <c r="J109" s="48"/>
      <c r="K109" s="48"/>
      <c r="L109" s="48"/>
      <c r="M109" s="48"/>
      <c r="N109" s="48"/>
      <c r="O109" s="48"/>
      <c r="P109" s="48"/>
      <c r="Q109" s="48"/>
      <c r="R109" s="48"/>
      <c r="S109" s="48"/>
      <c r="T109" s="48"/>
      <c r="U109" s="48"/>
      <c r="V109" s="49"/>
      <c r="W109" s="49"/>
      <c r="X109" s="49"/>
      <c r="Y109" s="49"/>
      <c r="Z109" s="49"/>
      <c r="AA109" s="49"/>
      <c r="AB109" s="49"/>
      <c r="AC109" s="49"/>
      <c r="AD109" s="49"/>
      <c r="AE109" s="49"/>
      <c r="AF109" s="49"/>
      <c r="AG109" s="49"/>
      <c r="AH109" s="49"/>
      <c r="AI109" s="49"/>
      <c r="AJ109" s="49"/>
    </row>
    <row r="110" spans="2:36" ht="24" customHeight="1" thickBot="1">
      <c r="B110" s="34" t="s">
        <v>63</v>
      </c>
      <c r="C110" s="271" t="str">
        <f>"Are you currently applying for any scholarship(s), other than "&amp;C16&amp;" Program?"</f>
        <v>Are you currently applying for any scholarship(s), other than  Program?</v>
      </c>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row>
    <row r="111" spans="2:36" ht="15" customHeight="1">
      <c r="B111" s="48"/>
      <c r="C111" s="253"/>
      <c r="D111" s="254"/>
      <c r="E111" s="254"/>
      <c r="F111" s="254"/>
      <c r="G111" s="254"/>
      <c r="H111" s="242" t="s">
        <v>61</v>
      </c>
      <c r="I111" s="242"/>
      <c r="J111" s="242"/>
      <c r="K111" s="242"/>
      <c r="L111" s="242"/>
      <c r="M111" s="242"/>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row>
    <row r="112" spans="2:36" ht="15" customHeight="1" thickBot="1">
      <c r="B112" s="48"/>
      <c r="C112" s="255"/>
      <c r="D112" s="256"/>
      <c r="E112" s="256"/>
      <c r="F112" s="256"/>
      <c r="G112" s="256"/>
      <c r="H112" s="257"/>
      <c r="I112" s="257"/>
      <c r="J112" s="257"/>
      <c r="K112" s="257"/>
      <c r="L112" s="257"/>
      <c r="M112" s="257"/>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row>
    <row r="113" spans="2:36" ht="15" customHeight="1">
      <c r="B113" s="48"/>
      <c r="C113" s="52"/>
      <c r="D113" s="48"/>
      <c r="E113" s="48"/>
      <c r="F113" s="48"/>
      <c r="G113" s="48"/>
      <c r="H113" s="30"/>
      <c r="I113" s="48"/>
      <c r="J113" s="48"/>
      <c r="K113" s="48"/>
      <c r="L113" s="48"/>
      <c r="M113" s="48"/>
      <c r="N113" s="48"/>
      <c r="O113" s="48"/>
      <c r="P113" s="48"/>
      <c r="Q113" s="48"/>
      <c r="R113" s="48"/>
      <c r="S113" s="48"/>
      <c r="T113" s="48"/>
      <c r="U113" s="48"/>
      <c r="V113" s="49"/>
      <c r="W113" s="49"/>
      <c r="X113" s="49"/>
      <c r="Y113" s="49"/>
      <c r="Z113" s="49"/>
      <c r="AA113" s="49"/>
      <c r="AB113" s="49"/>
      <c r="AC113" s="49"/>
      <c r="AD113" s="49"/>
      <c r="AE113" s="49"/>
      <c r="AF113" s="49"/>
      <c r="AG113" s="49"/>
      <c r="AH113" s="49"/>
      <c r="AI113" s="49"/>
      <c r="AJ113" s="49"/>
    </row>
    <row r="114" spans="2:36" ht="15" customHeight="1" thickBot="1">
      <c r="B114" s="34" t="s">
        <v>64</v>
      </c>
      <c r="C114" s="50" t="s">
        <v>65</v>
      </c>
      <c r="D114" s="48"/>
      <c r="E114" s="48"/>
      <c r="F114" s="48"/>
      <c r="G114" s="48"/>
      <c r="H114" s="30"/>
      <c r="I114" s="48"/>
      <c r="J114" s="48"/>
      <c r="K114" s="48"/>
      <c r="L114" s="48"/>
      <c r="M114" s="48"/>
      <c r="N114" s="48"/>
      <c r="O114" s="48"/>
      <c r="P114" s="48"/>
      <c r="Q114" s="48"/>
      <c r="R114" s="48"/>
      <c r="S114" s="48"/>
      <c r="T114" s="48"/>
      <c r="U114" s="48"/>
      <c r="V114" s="49"/>
      <c r="W114" s="49"/>
      <c r="X114" s="49"/>
      <c r="Y114" s="49"/>
      <c r="Z114" s="49"/>
      <c r="AA114" s="49"/>
      <c r="AB114" s="49"/>
      <c r="AC114" s="49"/>
      <c r="AD114" s="49"/>
      <c r="AE114" s="49"/>
      <c r="AF114" s="49"/>
      <c r="AG114" s="49"/>
      <c r="AH114" s="49"/>
      <c r="AI114" s="49"/>
      <c r="AJ114" s="49"/>
    </row>
    <row r="115" spans="2:36" ht="15" customHeight="1">
      <c r="B115" s="48"/>
      <c r="C115" s="253"/>
      <c r="D115" s="254"/>
      <c r="E115" s="254"/>
      <c r="F115" s="254"/>
      <c r="G115" s="254"/>
      <c r="H115" s="242" t="s">
        <v>66</v>
      </c>
      <c r="I115" s="242"/>
      <c r="J115" s="242"/>
      <c r="K115" s="242"/>
      <c r="L115" s="242"/>
      <c r="M115" s="24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3"/>
    </row>
    <row r="116" spans="2:36" ht="15" customHeight="1">
      <c r="B116" s="48"/>
      <c r="C116" s="260"/>
      <c r="D116" s="261"/>
      <c r="E116" s="261"/>
      <c r="F116" s="261"/>
      <c r="G116" s="261"/>
      <c r="H116" s="237"/>
      <c r="I116" s="237"/>
      <c r="J116" s="237"/>
      <c r="K116" s="237"/>
      <c r="L116" s="237"/>
      <c r="M116" s="237"/>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5"/>
    </row>
    <row r="117" spans="2:36" ht="15" customHeight="1">
      <c r="B117" s="48"/>
      <c r="C117" s="260"/>
      <c r="D117" s="261"/>
      <c r="E117" s="261"/>
      <c r="F117" s="261"/>
      <c r="G117" s="261"/>
      <c r="H117" s="209" t="s">
        <v>67</v>
      </c>
      <c r="I117" s="210"/>
      <c r="J117" s="210"/>
      <c r="K117" s="210"/>
      <c r="L117" s="210"/>
      <c r="M117" s="211"/>
      <c r="N117" s="238"/>
      <c r="O117" s="221"/>
      <c r="P117" s="221"/>
      <c r="Q117" s="221"/>
      <c r="R117" s="221"/>
      <c r="S117" s="223"/>
      <c r="T117" s="237" t="s">
        <v>68</v>
      </c>
      <c r="U117" s="237"/>
      <c r="V117" s="237"/>
      <c r="W117" s="237"/>
      <c r="X117" s="237"/>
      <c r="Y117" s="237"/>
      <c r="Z117" s="233"/>
      <c r="AA117" s="233"/>
      <c r="AB117" s="233"/>
      <c r="AC117" s="233"/>
      <c r="AD117" s="233"/>
      <c r="AE117" s="233"/>
      <c r="AF117" s="233"/>
      <c r="AG117" s="233"/>
      <c r="AH117" s="233"/>
      <c r="AI117" s="233"/>
      <c r="AJ117" s="234"/>
    </row>
    <row r="118" spans="2:36" ht="15" customHeight="1">
      <c r="B118" s="48"/>
      <c r="C118" s="260"/>
      <c r="D118" s="261"/>
      <c r="E118" s="261"/>
      <c r="F118" s="261"/>
      <c r="G118" s="261"/>
      <c r="H118" s="212"/>
      <c r="I118" s="213"/>
      <c r="J118" s="213"/>
      <c r="K118" s="213"/>
      <c r="L118" s="213"/>
      <c r="M118" s="214"/>
      <c r="N118" s="239"/>
      <c r="O118" s="240"/>
      <c r="P118" s="240"/>
      <c r="Q118" s="240"/>
      <c r="R118" s="240"/>
      <c r="S118" s="241"/>
      <c r="T118" s="237"/>
      <c r="U118" s="237"/>
      <c r="V118" s="237"/>
      <c r="W118" s="237"/>
      <c r="X118" s="237"/>
      <c r="Y118" s="237"/>
      <c r="Z118" s="235"/>
      <c r="AA118" s="235"/>
      <c r="AB118" s="235"/>
      <c r="AC118" s="235"/>
      <c r="AD118" s="235"/>
      <c r="AE118" s="235"/>
      <c r="AF118" s="235"/>
      <c r="AG118" s="235"/>
      <c r="AH118" s="235"/>
      <c r="AI118" s="235"/>
      <c r="AJ118" s="236"/>
    </row>
    <row r="119" spans="2:36" ht="15" customHeight="1">
      <c r="B119" s="48"/>
      <c r="C119" s="260"/>
      <c r="D119" s="261"/>
      <c r="E119" s="261"/>
      <c r="F119" s="261"/>
      <c r="G119" s="261"/>
      <c r="H119" s="209" t="s">
        <v>62</v>
      </c>
      <c r="I119" s="210"/>
      <c r="J119" s="210"/>
      <c r="K119" s="210"/>
      <c r="L119" s="210"/>
      <c r="M119" s="211"/>
      <c r="N119" s="215" t="s">
        <v>36</v>
      </c>
      <c r="O119" s="216"/>
      <c r="P119" s="216"/>
      <c r="Q119" s="216"/>
      <c r="R119" s="216"/>
      <c r="S119" s="217"/>
      <c r="T119" s="221"/>
      <c r="U119" s="221"/>
      <c r="V119" s="221" t="s">
        <v>13</v>
      </c>
      <c r="W119" s="221"/>
      <c r="X119" s="221"/>
      <c r="Y119" s="223"/>
      <c r="Z119" s="226" t="s">
        <v>37</v>
      </c>
      <c r="AA119" s="226"/>
      <c r="AB119" s="226"/>
      <c r="AC119" s="226"/>
      <c r="AD119" s="227"/>
      <c r="AE119" s="221"/>
      <c r="AF119" s="221"/>
      <c r="AG119" s="231" t="s">
        <v>13</v>
      </c>
      <c r="AH119" s="221"/>
      <c r="AI119" s="221"/>
      <c r="AJ119" s="243"/>
    </row>
    <row r="120" spans="2:36" ht="15" customHeight="1" thickBot="1">
      <c r="B120" s="48"/>
      <c r="C120" s="260"/>
      <c r="D120" s="261"/>
      <c r="E120" s="261"/>
      <c r="F120" s="261"/>
      <c r="G120" s="261"/>
      <c r="H120" s="212"/>
      <c r="I120" s="213"/>
      <c r="J120" s="213"/>
      <c r="K120" s="213"/>
      <c r="L120" s="213"/>
      <c r="M120" s="214"/>
      <c r="N120" s="218"/>
      <c r="O120" s="219"/>
      <c r="P120" s="219"/>
      <c r="Q120" s="219"/>
      <c r="R120" s="219"/>
      <c r="S120" s="220"/>
      <c r="T120" s="222"/>
      <c r="U120" s="222"/>
      <c r="V120" s="222"/>
      <c r="W120" s="222"/>
      <c r="X120" s="222"/>
      <c r="Y120" s="224"/>
      <c r="Z120" s="229"/>
      <c r="AA120" s="229"/>
      <c r="AB120" s="229"/>
      <c r="AC120" s="229"/>
      <c r="AD120" s="230"/>
      <c r="AE120" s="222"/>
      <c r="AF120" s="222"/>
      <c r="AG120" s="232"/>
      <c r="AH120" s="222"/>
      <c r="AI120" s="222"/>
      <c r="AJ120" s="244"/>
    </row>
    <row r="121" spans="2:36" ht="15" customHeight="1">
      <c r="B121" s="48"/>
      <c r="C121" s="253"/>
      <c r="D121" s="254"/>
      <c r="E121" s="254"/>
      <c r="F121" s="254"/>
      <c r="G121" s="254"/>
      <c r="H121" s="242" t="s">
        <v>66</v>
      </c>
      <c r="I121" s="242"/>
      <c r="J121" s="242"/>
      <c r="K121" s="242"/>
      <c r="L121" s="242"/>
      <c r="M121" s="24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3"/>
    </row>
    <row r="122" spans="2:36" ht="15" customHeight="1">
      <c r="B122" s="48"/>
      <c r="C122" s="260"/>
      <c r="D122" s="261"/>
      <c r="E122" s="261"/>
      <c r="F122" s="261"/>
      <c r="G122" s="261"/>
      <c r="H122" s="237"/>
      <c r="I122" s="237"/>
      <c r="J122" s="237"/>
      <c r="K122" s="237"/>
      <c r="L122" s="237"/>
      <c r="M122" s="237"/>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5"/>
    </row>
    <row r="123" spans="2:36" ht="15" customHeight="1">
      <c r="B123" s="48"/>
      <c r="C123" s="260"/>
      <c r="D123" s="261"/>
      <c r="E123" s="261"/>
      <c r="F123" s="261"/>
      <c r="G123" s="261"/>
      <c r="H123" s="209" t="s">
        <v>67</v>
      </c>
      <c r="I123" s="210"/>
      <c r="J123" s="210"/>
      <c r="K123" s="210"/>
      <c r="L123" s="210"/>
      <c r="M123" s="211"/>
      <c r="N123" s="238"/>
      <c r="O123" s="221"/>
      <c r="P123" s="221"/>
      <c r="Q123" s="221"/>
      <c r="R123" s="221"/>
      <c r="S123" s="223"/>
      <c r="T123" s="237" t="s">
        <v>68</v>
      </c>
      <c r="U123" s="237"/>
      <c r="V123" s="237"/>
      <c r="W123" s="237"/>
      <c r="X123" s="237"/>
      <c r="Y123" s="237"/>
      <c r="Z123" s="233"/>
      <c r="AA123" s="233"/>
      <c r="AB123" s="233"/>
      <c r="AC123" s="233"/>
      <c r="AD123" s="233"/>
      <c r="AE123" s="233"/>
      <c r="AF123" s="233"/>
      <c r="AG123" s="233"/>
      <c r="AH123" s="233"/>
      <c r="AI123" s="233"/>
      <c r="AJ123" s="234"/>
    </row>
    <row r="124" spans="2:36" ht="15" customHeight="1">
      <c r="B124" s="48"/>
      <c r="C124" s="260"/>
      <c r="D124" s="261"/>
      <c r="E124" s="261"/>
      <c r="F124" s="261"/>
      <c r="G124" s="261"/>
      <c r="H124" s="212"/>
      <c r="I124" s="213"/>
      <c r="J124" s="213"/>
      <c r="K124" s="213"/>
      <c r="L124" s="213"/>
      <c r="M124" s="214"/>
      <c r="N124" s="239"/>
      <c r="O124" s="240"/>
      <c r="P124" s="240"/>
      <c r="Q124" s="240"/>
      <c r="R124" s="240"/>
      <c r="S124" s="241"/>
      <c r="T124" s="237"/>
      <c r="U124" s="237"/>
      <c r="V124" s="237"/>
      <c r="W124" s="237"/>
      <c r="X124" s="237"/>
      <c r="Y124" s="237"/>
      <c r="Z124" s="235"/>
      <c r="AA124" s="235"/>
      <c r="AB124" s="235"/>
      <c r="AC124" s="235"/>
      <c r="AD124" s="235"/>
      <c r="AE124" s="235"/>
      <c r="AF124" s="235"/>
      <c r="AG124" s="235"/>
      <c r="AH124" s="235"/>
      <c r="AI124" s="235"/>
      <c r="AJ124" s="236"/>
    </row>
    <row r="125" spans="2:36" ht="15" customHeight="1">
      <c r="B125" s="48"/>
      <c r="C125" s="260"/>
      <c r="D125" s="261"/>
      <c r="E125" s="261"/>
      <c r="F125" s="261"/>
      <c r="G125" s="261"/>
      <c r="H125" s="209" t="s">
        <v>62</v>
      </c>
      <c r="I125" s="210"/>
      <c r="J125" s="210"/>
      <c r="K125" s="210"/>
      <c r="L125" s="210"/>
      <c r="M125" s="211"/>
      <c r="N125" s="215" t="s">
        <v>36</v>
      </c>
      <c r="O125" s="216"/>
      <c r="P125" s="216"/>
      <c r="Q125" s="216"/>
      <c r="R125" s="216"/>
      <c r="S125" s="217"/>
      <c r="T125" s="221"/>
      <c r="U125" s="221"/>
      <c r="V125" s="221" t="s">
        <v>13</v>
      </c>
      <c r="W125" s="221"/>
      <c r="X125" s="221"/>
      <c r="Y125" s="223"/>
      <c r="Z125" s="225" t="s">
        <v>37</v>
      </c>
      <c r="AA125" s="226"/>
      <c r="AB125" s="226"/>
      <c r="AC125" s="226"/>
      <c r="AD125" s="227"/>
      <c r="AE125" s="221"/>
      <c r="AF125" s="221"/>
      <c r="AG125" s="231" t="s">
        <v>13</v>
      </c>
      <c r="AH125" s="221"/>
      <c r="AI125" s="221"/>
      <c r="AJ125" s="243"/>
    </row>
    <row r="126" spans="2:36" ht="15" customHeight="1" thickBot="1">
      <c r="B126" s="48"/>
      <c r="C126" s="260"/>
      <c r="D126" s="261"/>
      <c r="E126" s="261"/>
      <c r="F126" s="261"/>
      <c r="G126" s="261"/>
      <c r="H126" s="212"/>
      <c r="I126" s="213"/>
      <c r="J126" s="213"/>
      <c r="K126" s="213"/>
      <c r="L126" s="213"/>
      <c r="M126" s="214"/>
      <c r="N126" s="218"/>
      <c r="O126" s="219"/>
      <c r="P126" s="219"/>
      <c r="Q126" s="219"/>
      <c r="R126" s="219"/>
      <c r="S126" s="220"/>
      <c r="T126" s="222"/>
      <c r="U126" s="222"/>
      <c r="V126" s="222"/>
      <c r="W126" s="222"/>
      <c r="X126" s="222"/>
      <c r="Y126" s="224"/>
      <c r="Z126" s="228"/>
      <c r="AA126" s="229"/>
      <c r="AB126" s="229"/>
      <c r="AC126" s="229"/>
      <c r="AD126" s="230"/>
      <c r="AE126" s="222"/>
      <c r="AF126" s="222"/>
      <c r="AG126" s="232"/>
      <c r="AH126" s="222"/>
      <c r="AI126" s="222"/>
      <c r="AJ126" s="244"/>
    </row>
    <row r="127" spans="2:36" ht="15" customHeight="1">
      <c r="B127" s="48"/>
      <c r="C127" s="253"/>
      <c r="D127" s="254"/>
      <c r="E127" s="254"/>
      <c r="F127" s="254"/>
      <c r="G127" s="254"/>
      <c r="H127" s="242" t="s">
        <v>66</v>
      </c>
      <c r="I127" s="242"/>
      <c r="J127" s="242"/>
      <c r="K127" s="242"/>
      <c r="L127" s="242"/>
      <c r="M127" s="24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3"/>
    </row>
    <row r="128" spans="2:36" ht="15" customHeight="1">
      <c r="B128" s="48"/>
      <c r="C128" s="260"/>
      <c r="D128" s="261"/>
      <c r="E128" s="261"/>
      <c r="F128" s="261"/>
      <c r="G128" s="261"/>
      <c r="H128" s="237"/>
      <c r="I128" s="237"/>
      <c r="J128" s="237"/>
      <c r="K128" s="237"/>
      <c r="L128" s="237"/>
      <c r="M128" s="237"/>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5"/>
    </row>
    <row r="129" spans="2:46" ht="15" customHeight="1">
      <c r="B129" s="48"/>
      <c r="C129" s="260"/>
      <c r="D129" s="261"/>
      <c r="E129" s="261"/>
      <c r="F129" s="261"/>
      <c r="G129" s="261"/>
      <c r="H129" s="209" t="s">
        <v>67</v>
      </c>
      <c r="I129" s="210"/>
      <c r="J129" s="210"/>
      <c r="K129" s="210"/>
      <c r="L129" s="210"/>
      <c r="M129" s="211"/>
      <c r="N129" s="238"/>
      <c r="O129" s="221"/>
      <c r="P129" s="221"/>
      <c r="Q129" s="221"/>
      <c r="R129" s="221"/>
      <c r="S129" s="223"/>
      <c r="T129" s="237" t="s">
        <v>68</v>
      </c>
      <c r="U129" s="237"/>
      <c r="V129" s="237"/>
      <c r="W129" s="237"/>
      <c r="X129" s="237"/>
      <c r="Y129" s="237"/>
      <c r="Z129" s="233"/>
      <c r="AA129" s="233"/>
      <c r="AB129" s="233"/>
      <c r="AC129" s="233"/>
      <c r="AD129" s="233"/>
      <c r="AE129" s="233"/>
      <c r="AF129" s="233"/>
      <c r="AG129" s="233"/>
      <c r="AH129" s="233"/>
      <c r="AI129" s="233"/>
      <c r="AJ129" s="234"/>
    </row>
    <row r="130" spans="2:46" ht="15" customHeight="1">
      <c r="B130" s="48"/>
      <c r="C130" s="260"/>
      <c r="D130" s="261"/>
      <c r="E130" s="261"/>
      <c r="F130" s="261"/>
      <c r="G130" s="261"/>
      <c r="H130" s="212"/>
      <c r="I130" s="213"/>
      <c r="J130" s="213"/>
      <c r="K130" s="213"/>
      <c r="L130" s="213"/>
      <c r="M130" s="214"/>
      <c r="N130" s="239"/>
      <c r="O130" s="240"/>
      <c r="P130" s="240"/>
      <c r="Q130" s="240"/>
      <c r="R130" s="240"/>
      <c r="S130" s="241"/>
      <c r="T130" s="237"/>
      <c r="U130" s="237"/>
      <c r="V130" s="237"/>
      <c r="W130" s="237"/>
      <c r="X130" s="237"/>
      <c r="Y130" s="237"/>
      <c r="Z130" s="235"/>
      <c r="AA130" s="235"/>
      <c r="AB130" s="235"/>
      <c r="AC130" s="235"/>
      <c r="AD130" s="235"/>
      <c r="AE130" s="235"/>
      <c r="AF130" s="235"/>
      <c r="AG130" s="235"/>
      <c r="AH130" s="235"/>
      <c r="AI130" s="235"/>
      <c r="AJ130" s="236"/>
      <c r="AT130" s="160"/>
    </row>
    <row r="131" spans="2:46" ht="15" customHeight="1">
      <c r="B131" s="48"/>
      <c r="C131" s="260"/>
      <c r="D131" s="261"/>
      <c r="E131" s="261"/>
      <c r="F131" s="261"/>
      <c r="G131" s="261"/>
      <c r="H131" s="209" t="s">
        <v>62</v>
      </c>
      <c r="I131" s="210"/>
      <c r="J131" s="210"/>
      <c r="K131" s="210"/>
      <c r="L131" s="210"/>
      <c r="M131" s="211"/>
      <c r="N131" s="215" t="s">
        <v>36</v>
      </c>
      <c r="O131" s="216"/>
      <c r="P131" s="216"/>
      <c r="Q131" s="216"/>
      <c r="R131" s="216"/>
      <c r="S131" s="217"/>
      <c r="T131" s="221"/>
      <c r="U131" s="221"/>
      <c r="V131" s="221" t="s">
        <v>13</v>
      </c>
      <c r="W131" s="221"/>
      <c r="X131" s="221"/>
      <c r="Y131" s="221"/>
      <c r="Z131" s="225" t="s">
        <v>37</v>
      </c>
      <c r="AA131" s="226"/>
      <c r="AB131" s="226"/>
      <c r="AC131" s="226"/>
      <c r="AD131" s="227"/>
      <c r="AE131" s="221"/>
      <c r="AF131" s="221"/>
      <c r="AG131" s="231" t="s">
        <v>13</v>
      </c>
      <c r="AH131" s="221"/>
      <c r="AI131" s="221"/>
      <c r="AJ131" s="243"/>
    </row>
    <row r="132" spans="2:46" ht="15" customHeight="1" thickBot="1">
      <c r="B132" s="48"/>
      <c r="C132" s="255"/>
      <c r="D132" s="256"/>
      <c r="E132" s="256"/>
      <c r="F132" s="256"/>
      <c r="G132" s="256"/>
      <c r="H132" s="266"/>
      <c r="I132" s="267"/>
      <c r="J132" s="267"/>
      <c r="K132" s="267"/>
      <c r="L132" s="267"/>
      <c r="M132" s="268"/>
      <c r="N132" s="218"/>
      <c r="O132" s="219"/>
      <c r="P132" s="219"/>
      <c r="Q132" s="219"/>
      <c r="R132" s="219"/>
      <c r="S132" s="220"/>
      <c r="T132" s="222"/>
      <c r="U132" s="222"/>
      <c r="V132" s="222"/>
      <c r="W132" s="222"/>
      <c r="X132" s="222"/>
      <c r="Y132" s="222"/>
      <c r="Z132" s="228"/>
      <c r="AA132" s="229"/>
      <c r="AB132" s="229"/>
      <c r="AC132" s="229"/>
      <c r="AD132" s="230"/>
      <c r="AE132" s="222"/>
      <c r="AF132" s="222"/>
      <c r="AG132" s="232"/>
      <c r="AH132" s="222"/>
      <c r="AI132" s="222"/>
      <c r="AJ132" s="244"/>
    </row>
    <row r="133" spans="2:46" ht="15" customHeight="1">
      <c r="V133" s="47"/>
      <c r="W133" s="47"/>
      <c r="X133" s="47"/>
      <c r="Y133" s="47"/>
      <c r="Z133" s="47"/>
      <c r="AA133" s="47"/>
      <c r="AB133" s="47"/>
      <c r="AC133" s="47"/>
      <c r="AD133" s="47"/>
      <c r="AE133" s="47"/>
      <c r="AF133" s="47"/>
      <c r="AG133" s="47"/>
      <c r="AH133" s="47"/>
      <c r="AI133" s="47"/>
      <c r="AJ133" s="47"/>
    </row>
    <row r="135" spans="2:46" ht="15" customHeight="1">
      <c r="B135" s="364" t="s">
        <v>69</v>
      </c>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row>
    <row r="136" spans="2:46" ht="15" customHeight="1">
      <c r="B136" s="53"/>
      <c r="C136" s="53"/>
      <c r="D136" s="53"/>
      <c r="E136" s="53"/>
      <c r="F136" s="53"/>
      <c r="G136" s="53"/>
      <c r="H136" s="54"/>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row>
    <row r="137" spans="2:46" ht="15" customHeight="1" thickBot="1">
      <c r="B137" s="34" t="s">
        <v>70</v>
      </c>
      <c r="C137" s="53"/>
      <c r="D137" s="53"/>
      <c r="E137" s="53"/>
      <c r="F137" s="53"/>
      <c r="G137" s="53"/>
      <c r="H137" s="54"/>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row>
    <row r="138" spans="2:46" ht="15" customHeight="1">
      <c r="C138" s="804" t="s">
        <v>71</v>
      </c>
      <c r="D138" s="805"/>
      <c r="E138" s="805"/>
      <c r="F138" s="805"/>
      <c r="G138" s="805"/>
      <c r="H138" s="805"/>
      <c r="I138" s="805"/>
      <c r="J138" s="805"/>
      <c r="K138" s="805"/>
      <c r="L138" s="577"/>
      <c r="M138" s="578"/>
      <c r="N138" s="578"/>
      <c r="O138" s="578"/>
      <c r="P138" s="578"/>
      <c r="Q138" s="578"/>
      <c r="R138" s="578"/>
      <c r="S138" s="578"/>
      <c r="T138" s="578"/>
      <c r="U138" s="578"/>
      <c r="V138" s="806"/>
      <c r="W138" s="573" t="s">
        <v>73</v>
      </c>
      <c r="X138" s="574"/>
      <c r="Y138" s="574"/>
      <c r="Z138" s="574"/>
      <c r="AA138" s="575"/>
      <c r="AB138" s="577"/>
      <c r="AC138" s="578"/>
      <c r="AD138" s="578"/>
      <c r="AE138" s="578"/>
      <c r="AF138" s="578"/>
      <c r="AG138" s="578"/>
      <c r="AH138" s="578"/>
      <c r="AI138" s="578"/>
      <c r="AJ138" s="579"/>
    </row>
    <row r="139" spans="2:46" ht="15" customHeight="1">
      <c r="C139" s="534"/>
      <c r="D139" s="535"/>
      <c r="E139" s="535"/>
      <c r="F139" s="535"/>
      <c r="G139" s="535"/>
      <c r="H139" s="535"/>
      <c r="I139" s="535"/>
      <c r="J139" s="535"/>
      <c r="K139" s="535"/>
      <c r="L139" s="553"/>
      <c r="M139" s="554"/>
      <c r="N139" s="554"/>
      <c r="O139" s="554"/>
      <c r="P139" s="554"/>
      <c r="Q139" s="554"/>
      <c r="R139" s="554"/>
      <c r="S139" s="554"/>
      <c r="T139" s="554"/>
      <c r="U139" s="554"/>
      <c r="V139" s="559"/>
      <c r="W139" s="548"/>
      <c r="X139" s="576"/>
      <c r="Y139" s="576"/>
      <c r="Z139" s="576"/>
      <c r="AA139" s="547"/>
      <c r="AB139" s="580"/>
      <c r="AC139" s="581"/>
      <c r="AD139" s="581"/>
      <c r="AE139" s="581"/>
      <c r="AF139" s="581"/>
      <c r="AG139" s="581"/>
      <c r="AH139" s="581"/>
      <c r="AI139" s="581"/>
      <c r="AJ139" s="582"/>
    </row>
    <row r="140" spans="2:46" ht="15" customHeight="1">
      <c r="C140" s="534" t="s">
        <v>74</v>
      </c>
      <c r="D140" s="535"/>
      <c r="E140" s="535"/>
      <c r="F140" s="535"/>
      <c r="G140" s="535"/>
      <c r="H140" s="535"/>
      <c r="I140" s="535"/>
      <c r="J140" s="535"/>
      <c r="K140" s="535"/>
      <c r="L140" s="538"/>
      <c r="M140" s="538"/>
      <c r="N140" s="538"/>
      <c r="O140" s="538"/>
      <c r="P140" s="538"/>
      <c r="Q140" s="538"/>
      <c r="R140" s="538"/>
      <c r="S140" s="538"/>
      <c r="T140" s="538"/>
      <c r="U140" s="538"/>
      <c r="V140" s="538"/>
      <c r="W140" s="538"/>
      <c r="X140" s="538"/>
      <c r="Y140" s="538"/>
      <c r="Z140" s="538"/>
      <c r="AA140" s="538"/>
      <c r="AB140" s="539"/>
      <c r="AC140" s="539"/>
      <c r="AD140" s="539"/>
      <c r="AE140" s="539"/>
      <c r="AF140" s="539"/>
      <c r="AG140" s="539"/>
      <c r="AH140" s="539"/>
      <c r="AI140" s="539"/>
      <c r="AJ140" s="585"/>
    </row>
    <row r="141" spans="2:46" ht="15" customHeight="1">
      <c r="C141" s="583"/>
      <c r="D141" s="584"/>
      <c r="E141" s="584"/>
      <c r="F141" s="584"/>
      <c r="G141" s="584"/>
      <c r="H141" s="584"/>
      <c r="I141" s="584"/>
      <c r="J141" s="584"/>
      <c r="K141" s="584"/>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7"/>
    </row>
    <row r="142" spans="2:46" ht="15" customHeight="1">
      <c r="C142" s="555" t="s">
        <v>75</v>
      </c>
      <c r="D142" s="541"/>
      <c r="E142" s="541"/>
      <c r="F142" s="541"/>
      <c r="G142" s="541"/>
      <c r="H142" s="541"/>
      <c r="I142" s="541"/>
      <c r="J142" s="541"/>
      <c r="K142" s="541"/>
      <c r="L142" s="539"/>
      <c r="M142" s="539"/>
      <c r="N142" s="539"/>
      <c r="O142" s="539"/>
      <c r="P142" s="539"/>
      <c r="Q142" s="539"/>
      <c r="R142" s="539"/>
      <c r="S142" s="539"/>
      <c r="T142" s="539"/>
      <c r="U142" s="539"/>
      <c r="V142" s="539"/>
      <c r="W142" s="539"/>
      <c r="X142" s="539"/>
      <c r="Y142" s="539"/>
      <c r="Z142" s="539"/>
      <c r="AA142" s="539"/>
      <c r="AB142" s="539"/>
      <c r="AC142" s="539"/>
      <c r="AD142" s="539"/>
      <c r="AE142" s="539"/>
      <c r="AF142" s="539"/>
      <c r="AG142" s="539"/>
      <c r="AH142" s="539"/>
      <c r="AI142" s="539"/>
      <c r="AJ142" s="585"/>
    </row>
    <row r="143" spans="2:46" ht="15" customHeight="1">
      <c r="C143" s="534"/>
      <c r="D143" s="535"/>
      <c r="E143" s="535"/>
      <c r="F143" s="535"/>
      <c r="G143" s="535"/>
      <c r="H143" s="535"/>
      <c r="I143" s="535"/>
      <c r="J143" s="535"/>
      <c r="K143" s="535"/>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7"/>
    </row>
    <row r="144" spans="2:46" ht="15" customHeight="1">
      <c r="C144" s="534" t="s">
        <v>76</v>
      </c>
      <c r="D144" s="535"/>
      <c r="E144" s="535"/>
      <c r="F144" s="535"/>
      <c r="G144" s="535"/>
      <c r="H144" s="535"/>
      <c r="I144" s="535"/>
      <c r="J144" s="535"/>
      <c r="K144" s="535"/>
      <c r="L144" s="539"/>
      <c r="M144" s="539"/>
      <c r="N144" s="539"/>
      <c r="O144" s="539"/>
      <c r="P144" s="539"/>
      <c r="Q144" s="539"/>
      <c r="R144" s="539"/>
      <c r="S144" s="539"/>
      <c r="T144" s="539"/>
      <c r="U144" s="539"/>
      <c r="V144" s="539"/>
      <c r="W144" s="539"/>
      <c r="X144" s="539"/>
      <c r="Y144" s="539"/>
      <c r="Z144" s="539"/>
      <c r="AA144" s="539"/>
      <c r="AB144" s="539"/>
      <c r="AC144" s="539"/>
      <c r="AD144" s="539"/>
      <c r="AE144" s="539"/>
      <c r="AF144" s="539"/>
      <c r="AG144" s="539"/>
      <c r="AH144" s="539"/>
      <c r="AI144" s="539"/>
      <c r="AJ144" s="585"/>
    </row>
    <row r="145" spans="2:36" ht="15" customHeight="1">
      <c r="C145" s="583"/>
      <c r="D145" s="584"/>
      <c r="E145" s="584"/>
      <c r="F145" s="584"/>
      <c r="G145" s="584"/>
      <c r="H145" s="584"/>
      <c r="I145" s="584"/>
      <c r="J145" s="584"/>
      <c r="K145" s="584"/>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7"/>
    </row>
    <row r="146" spans="2:36" ht="15" customHeight="1">
      <c r="C146" s="555" t="s">
        <v>77</v>
      </c>
      <c r="D146" s="541"/>
      <c r="E146" s="541"/>
      <c r="F146" s="541"/>
      <c r="G146" s="541"/>
      <c r="H146" s="541"/>
      <c r="I146" s="541"/>
      <c r="J146" s="541"/>
      <c r="K146" s="556"/>
      <c r="L146" s="552"/>
      <c r="M146" s="552"/>
      <c r="N146" s="552" t="s">
        <v>13</v>
      </c>
      <c r="O146" s="552"/>
      <c r="P146" s="552"/>
      <c r="Q146" s="552" t="s">
        <v>13</v>
      </c>
      <c r="R146" s="552"/>
      <c r="S146" s="552"/>
      <c r="T146" s="558"/>
      <c r="U146" s="547" t="s">
        <v>78</v>
      </c>
      <c r="V146" s="541"/>
      <c r="W146" s="541"/>
      <c r="X146" s="541"/>
      <c r="Y146" s="541"/>
      <c r="Z146" s="541"/>
      <c r="AA146" s="548"/>
      <c r="AB146" s="551"/>
      <c r="AC146" s="552"/>
      <c r="AD146" s="552" t="s">
        <v>13</v>
      </c>
      <c r="AE146" s="552"/>
      <c r="AF146" s="552"/>
      <c r="AG146" s="552" t="s">
        <v>13</v>
      </c>
      <c r="AH146" s="570"/>
      <c r="AI146" s="570"/>
      <c r="AJ146" s="571"/>
    </row>
    <row r="147" spans="2:36" ht="15" customHeight="1">
      <c r="C147" s="534"/>
      <c r="D147" s="535"/>
      <c r="E147" s="535"/>
      <c r="F147" s="535"/>
      <c r="G147" s="535"/>
      <c r="H147" s="535"/>
      <c r="I147" s="535"/>
      <c r="J147" s="535"/>
      <c r="K147" s="557"/>
      <c r="L147" s="554"/>
      <c r="M147" s="554"/>
      <c r="N147" s="554"/>
      <c r="O147" s="554"/>
      <c r="P147" s="554"/>
      <c r="Q147" s="554"/>
      <c r="R147" s="554"/>
      <c r="S147" s="554"/>
      <c r="T147" s="559"/>
      <c r="U147" s="549"/>
      <c r="V147" s="535"/>
      <c r="W147" s="535"/>
      <c r="X147" s="535"/>
      <c r="Y147" s="535"/>
      <c r="Z147" s="535"/>
      <c r="AA147" s="550"/>
      <c r="AB147" s="553"/>
      <c r="AC147" s="554"/>
      <c r="AD147" s="554"/>
      <c r="AE147" s="554"/>
      <c r="AF147" s="554"/>
      <c r="AG147" s="554"/>
      <c r="AH147" s="554"/>
      <c r="AI147" s="554"/>
      <c r="AJ147" s="572"/>
    </row>
    <row r="148" spans="2:36" ht="17.5" customHeight="1">
      <c r="C148" s="534" t="s">
        <v>27</v>
      </c>
      <c r="D148" s="535"/>
      <c r="E148" s="535"/>
      <c r="F148" s="535"/>
      <c r="G148" s="535"/>
      <c r="H148" s="535"/>
      <c r="I148" s="538"/>
      <c r="J148" s="538"/>
      <c r="K148" s="538"/>
      <c r="L148" s="539"/>
      <c r="M148" s="539"/>
      <c r="N148" s="539"/>
      <c r="O148" s="539"/>
      <c r="P148" s="541" t="s">
        <v>28</v>
      </c>
      <c r="Q148" s="541"/>
      <c r="R148" s="541"/>
      <c r="S148" s="560" t="s">
        <v>19</v>
      </c>
      <c r="T148" s="561"/>
      <c r="U148" s="561"/>
      <c r="V148" s="564"/>
      <c r="W148" s="565"/>
      <c r="X148" s="565"/>
      <c r="Y148" s="566"/>
      <c r="Z148" s="535" t="s">
        <v>22</v>
      </c>
      <c r="AA148" s="535"/>
      <c r="AB148" s="541"/>
      <c r="AC148" s="542"/>
      <c r="AD148" s="543"/>
      <c r="AE148" s="543"/>
      <c r="AF148" s="543"/>
      <c r="AG148" s="543"/>
      <c r="AH148" s="543"/>
      <c r="AI148" s="543"/>
      <c r="AJ148" s="544"/>
    </row>
    <row r="149" spans="2:36" ht="15" customHeight="1" thickBot="1">
      <c r="C149" s="536"/>
      <c r="D149" s="537"/>
      <c r="E149" s="537"/>
      <c r="F149" s="537"/>
      <c r="G149" s="537"/>
      <c r="H149" s="537"/>
      <c r="I149" s="540"/>
      <c r="J149" s="540"/>
      <c r="K149" s="540"/>
      <c r="L149" s="540"/>
      <c r="M149" s="540"/>
      <c r="N149" s="540"/>
      <c r="O149" s="540"/>
      <c r="P149" s="537"/>
      <c r="Q149" s="537"/>
      <c r="R149" s="537"/>
      <c r="S149" s="562"/>
      <c r="T149" s="563"/>
      <c r="U149" s="563"/>
      <c r="V149" s="567"/>
      <c r="W149" s="568"/>
      <c r="X149" s="568"/>
      <c r="Y149" s="569"/>
      <c r="Z149" s="537"/>
      <c r="AA149" s="537"/>
      <c r="AB149" s="537"/>
      <c r="AC149" s="545"/>
      <c r="AD149" s="545"/>
      <c r="AE149" s="545"/>
      <c r="AF149" s="545"/>
      <c r="AG149" s="545"/>
      <c r="AH149" s="545"/>
      <c r="AI149" s="545"/>
      <c r="AJ149" s="546"/>
    </row>
    <row r="150" spans="2:36" ht="15" customHeight="1" thickBot="1">
      <c r="B150" s="53"/>
      <c r="C150" s="55"/>
      <c r="D150" s="55"/>
      <c r="E150" s="55"/>
      <c r="F150" s="55"/>
      <c r="G150" s="55"/>
      <c r="H150" s="56"/>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row>
    <row r="151" spans="2:36" ht="15" customHeight="1" thickBot="1">
      <c r="B151" s="53"/>
      <c r="C151" s="514" t="s">
        <v>79</v>
      </c>
      <c r="D151" s="515"/>
      <c r="E151" s="515"/>
      <c r="F151" s="515"/>
      <c r="G151" s="515"/>
      <c r="H151" s="515"/>
      <c r="I151" s="515"/>
      <c r="J151" s="515"/>
      <c r="K151" s="516"/>
      <c r="L151" s="517" t="s">
        <v>80</v>
      </c>
      <c r="M151" s="515"/>
      <c r="N151" s="515"/>
      <c r="O151" s="515"/>
      <c r="P151" s="515"/>
      <c r="Q151" s="515"/>
      <c r="R151" s="516"/>
      <c r="S151" s="518" t="s">
        <v>81</v>
      </c>
      <c r="T151" s="519"/>
      <c r="U151" s="519"/>
      <c r="V151" s="519"/>
      <c r="W151" s="519"/>
      <c r="X151" s="519"/>
      <c r="Y151" s="519"/>
      <c r="Z151" s="519"/>
      <c r="AA151" s="519"/>
      <c r="AB151" s="519"/>
      <c r="AC151" s="519"/>
      <c r="AD151" s="519"/>
      <c r="AE151" s="519"/>
      <c r="AF151" s="519"/>
      <c r="AG151" s="519"/>
      <c r="AH151" s="519"/>
      <c r="AI151" s="519"/>
      <c r="AJ151" s="520"/>
    </row>
    <row r="152" spans="2:36" ht="15" customHeight="1" thickTop="1">
      <c r="B152" s="53"/>
      <c r="C152" s="489" t="s">
        <v>82</v>
      </c>
      <c r="D152" s="492" t="s">
        <v>83</v>
      </c>
      <c r="E152" s="492"/>
      <c r="F152" s="492"/>
      <c r="G152" s="492"/>
      <c r="H152" s="492"/>
      <c r="I152" s="492"/>
      <c r="J152" s="492"/>
      <c r="K152" s="493"/>
      <c r="L152" s="508" t="s">
        <v>84</v>
      </c>
      <c r="M152" s="508"/>
      <c r="N152" s="508"/>
      <c r="O152" s="508"/>
      <c r="P152" s="508"/>
      <c r="Q152" s="508"/>
      <c r="R152" s="508"/>
      <c r="S152" s="508" t="s">
        <v>85</v>
      </c>
      <c r="T152" s="508"/>
      <c r="U152" s="508"/>
      <c r="V152" s="508"/>
      <c r="W152" s="508"/>
      <c r="X152" s="508"/>
      <c r="Y152" s="508"/>
      <c r="Z152" s="508"/>
      <c r="AA152" s="508"/>
      <c r="AB152" s="508"/>
      <c r="AC152" s="508"/>
      <c r="AD152" s="508"/>
      <c r="AE152" s="508"/>
      <c r="AF152" s="508"/>
      <c r="AG152" s="508"/>
      <c r="AH152" s="508"/>
      <c r="AI152" s="508"/>
      <c r="AJ152" s="509"/>
    </row>
    <row r="153" spans="2:36" ht="15" customHeight="1">
      <c r="B153" s="53"/>
      <c r="C153" s="490"/>
      <c r="D153" s="409"/>
      <c r="E153" s="409"/>
      <c r="F153" s="409"/>
      <c r="G153" s="409"/>
      <c r="H153" s="409"/>
      <c r="I153" s="409"/>
      <c r="J153" s="409"/>
      <c r="K153" s="410"/>
      <c r="L153" s="510" t="s">
        <v>86</v>
      </c>
      <c r="M153" s="510"/>
      <c r="N153" s="510"/>
      <c r="O153" s="510"/>
      <c r="P153" s="510"/>
      <c r="Q153" s="510"/>
      <c r="R153" s="510"/>
      <c r="S153" s="510" t="s">
        <v>87</v>
      </c>
      <c r="T153" s="510"/>
      <c r="U153" s="510"/>
      <c r="V153" s="510"/>
      <c r="W153" s="510"/>
      <c r="X153" s="510"/>
      <c r="Y153" s="510"/>
      <c r="Z153" s="510"/>
      <c r="AA153" s="510"/>
      <c r="AB153" s="510"/>
      <c r="AC153" s="510"/>
      <c r="AD153" s="510"/>
      <c r="AE153" s="510"/>
      <c r="AF153" s="510"/>
      <c r="AG153" s="510"/>
      <c r="AH153" s="510"/>
      <c r="AI153" s="510"/>
      <c r="AJ153" s="511"/>
    </row>
    <row r="154" spans="2:36" ht="15" customHeight="1" thickBot="1">
      <c r="B154" s="53"/>
      <c r="C154" s="507"/>
      <c r="D154" s="527"/>
      <c r="E154" s="527"/>
      <c r="F154" s="527"/>
      <c r="G154" s="527"/>
      <c r="H154" s="527"/>
      <c r="I154" s="527"/>
      <c r="J154" s="527"/>
      <c r="K154" s="528"/>
      <c r="L154" s="512" t="s">
        <v>88</v>
      </c>
      <c r="M154" s="512"/>
      <c r="N154" s="512"/>
      <c r="O154" s="512"/>
      <c r="P154" s="512"/>
      <c r="Q154" s="512"/>
      <c r="R154" s="512"/>
      <c r="S154" s="512" t="s">
        <v>89</v>
      </c>
      <c r="T154" s="512"/>
      <c r="U154" s="512"/>
      <c r="V154" s="512"/>
      <c r="W154" s="512"/>
      <c r="X154" s="512"/>
      <c r="Y154" s="512"/>
      <c r="Z154" s="512"/>
      <c r="AA154" s="512"/>
      <c r="AB154" s="512"/>
      <c r="AC154" s="512"/>
      <c r="AD154" s="512"/>
      <c r="AE154" s="512"/>
      <c r="AF154" s="512"/>
      <c r="AG154" s="512"/>
      <c r="AH154" s="512"/>
      <c r="AI154" s="512"/>
      <c r="AJ154" s="513"/>
    </row>
    <row r="155" spans="2:36" ht="15" customHeight="1" thickTop="1">
      <c r="B155" s="53"/>
      <c r="C155" s="489" t="s">
        <v>90</v>
      </c>
      <c r="D155" s="492" t="s">
        <v>91</v>
      </c>
      <c r="E155" s="492"/>
      <c r="F155" s="492"/>
      <c r="G155" s="492"/>
      <c r="H155" s="492"/>
      <c r="I155" s="492"/>
      <c r="J155" s="492"/>
      <c r="K155" s="493"/>
      <c r="L155" s="521" t="s">
        <v>92</v>
      </c>
      <c r="M155" s="522"/>
      <c r="N155" s="522"/>
      <c r="O155" s="522"/>
      <c r="P155" s="522"/>
      <c r="Q155" s="522"/>
      <c r="R155" s="523"/>
      <c r="S155" s="521" t="s">
        <v>93</v>
      </c>
      <c r="T155" s="522"/>
      <c r="U155" s="522"/>
      <c r="V155" s="522"/>
      <c r="W155" s="522"/>
      <c r="X155" s="522"/>
      <c r="Y155" s="522"/>
      <c r="Z155" s="522"/>
      <c r="AA155" s="522"/>
      <c r="AB155" s="522"/>
      <c r="AC155" s="522"/>
      <c r="AD155" s="522"/>
      <c r="AE155" s="522"/>
      <c r="AF155" s="522"/>
      <c r="AG155" s="522"/>
      <c r="AH155" s="522"/>
      <c r="AI155" s="522"/>
      <c r="AJ155" s="532"/>
    </row>
    <row r="156" spans="2:36" ht="15" customHeight="1" thickBot="1">
      <c r="B156" s="53"/>
      <c r="C156" s="507"/>
      <c r="D156" s="527"/>
      <c r="E156" s="527"/>
      <c r="F156" s="527"/>
      <c r="G156" s="527"/>
      <c r="H156" s="527"/>
      <c r="I156" s="527"/>
      <c r="J156" s="527"/>
      <c r="K156" s="528"/>
      <c r="L156" s="529"/>
      <c r="M156" s="530"/>
      <c r="N156" s="530"/>
      <c r="O156" s="530"/>
      <c r="P156" s="530"/>
      <c r="Q156" s="530"/>
      <c r="R156" s="531"/>
      <c r="S156" s="529"/>
      <c r="T156" s="530"/>
      <c r="U156" s="530"/>
      <c r="V156" s="530"/>
      <c r="W156" s="530"/>
      <c r="X156" s="530"/>
      <c r="Y156" s="530"/>
      <c r="Z156" s="530"/>
      <c r="AA156" s="530"/>
      <c r="AB156" s="530"/>
      <c r="AC156" s="530"/>
      <c r="AD156" s="530"/>
      <c r="AE156" s="530"/>
      <c r="AF156" s="530"/>
      <c r="AG156" s="530"/>
      <c r="AH156" s="530"/>
      <c r="AI156" s="530"/>
      <c r="AJ156" s="533"/>
    </row>
    <row r="157" spans="2:36" ht="15" customHeight="1" thickTop="1" thickBot="1">
      <c r="B157" s="53"/>
      <c r="C157" s="151" t="s">
        <v>94</v>
      </c>
      <c r="D157" s="492" t="s">
        <v>95</v>
      </c>
      <c r="E157" s="492"/>
      <c r="F157" s="492"/>
      <c r="G157" s="492"/>
      <c r="H157" s="492"/>
      <c r="I157" s="492"/>
      <c r="J157" s="492"/>
      <c r="K157" s="493"/>
      <c r="L157" s="521" t="s">
        <v>96</v>
      </c>
      <c r="M157" s="522"/>
      <c r="N157" s="522"/>
      <c r="O157" s="522"/>
      <c r="P157" s="522"/>
      <c r="Q157" s="522"/>
      <c r="R157" s="523"/>
      <c r="S157" s="524" t="s">
        <v>97</v>
      </c>
      <c r="T157" s="525"/>
      <c r="U157" s="525"/>
      <c r="V157" s="525"/>
      <c r="W157" s="525"/>
      <c r="X157" s="525"/>
      <c r="Y157" s="525"/>
      <c r="Z157" s="525"/>
      <c r="AA157" s="525"/>
      <c r="AB157" s="525"/>
      <c r="AC157" s="525"/>
      <c r="AD157" s="525"/>
      <c r="AE157" s="525"/>
      <c r="AF157" s="525"/>
      <c r="AG157" s="525"/>
      <c r="AH157" s="525"/>
      <c r="AI157" s="525"/>
      <c r="AJ157" s="526"/>
    </row>
    <row r="158" spans="2:36" ht="15" customHeight="1" thickTop="1">
      <c r="B158" s="53"/>
      <c r="C158" s="489" t="s">
        <v>98</v>
      </c>
      <c r="D158" s="492" t="s">
        <v>99</v>
      </c>
      <c r="E158" s="492"/>
      <c r="F158" s="492"/>
      <c r="G158" s="492"/>
      <c r="H158" s="492"/>
      <c r="I158" s="492"/>
      <c r="J158" s="492"/>
      <c r="K158" s="493"/>
      <c r="L158" s="496" t="s">
        <v>100</v>
      </c>
      <c r="M158" s="497"/>
      <c r="N158" s="497"/>
      <c r="O158" s="497"/>
      <c r="P158" s="497"/>
      <c r="Q158" s="497"/>
      <c r="R158" s="498"/>
      <c r="S158" s="499" t="s">
        <v>101</v>
      </c>
      <c r="T158" s="500"/>
      <c r="U158" s="500"/>
      <c r="V158" s="500"/>
      <c r="W158" s="500"/>
      <c r="X158" s="500"/>
      <c r="Y158" s="500"/>
      <c r="Z158" s="500"/>
      <c r="AA158" s="500"/>
      <c r="AB158" s="500"/>
      <c r="AC158" s="500"/>
      <c r="AD158" s="500"/>
      <c r="AE158" s="500"/>
      <c r="AF158" s="500"/>
      <c r="AG158" s="500"/>
      <c r="AH158" s="500"/>
      <c r="AI158" s="500"/>
      <c r="AJ158" s="501"/>
    </row>
    <row r="159" spans="2:36" ht="15" customHeight="1">
      <c r="B159" s="53"/>
      <c r="C159" s="490"/>
      <c r="D159" s="409"/>
      <c r="E159" s="409"/>
      <c r="F159" s="409"/>
      <c r="G159" s="409"/>
      <c r="H159" s="409"/>
      <c r="I159" s="409"/>
      <c r="J159" s="409"/>
      <c r="K159" s="410"/>
      <c r="L159" s="481" t="s">
        <v>102</v>
      </c>
      <c r="M159" s="482"/>
      <c r="N159" s="482"/>
      <c r="O159" s="482"/>
      <c r="P159" s="482"/>
      <c r="Q159" s="482"/>
      <c r="R159" s="502"/>
      <c r="S159" s="481" t="s">
        <v>103</v>
      </c>
      <c r="T159" s="482"/>
      <c r="U159" s="482"/>
      <c r="V159" s="482"/>
      <c r="W159" s="482"/>
      <c r="X159" s="482"/>
      <c r="Y159" s="482"/>
      <c r="Z159" s="482"/>
      <c r="AA159" s="482"/>
      <c r="AB159" s="482"/>
      <c r="AC159" s="482"/>
      <c r="AD159" s="482"/>
      <c r="AE159" s="482"/>
      <c r="AF159" s="482"/>
      <c r="AG159" s="482"/>
      <c r="AH159" s="482"/>
      <c r="AI159" s="482"/>
      <c r="AJ159" s="483"/>
    </row>
    <row r="160" spans="2:36" ht="15" customHeight="1">
      <c r="B160" s="53"/>
      <c r="C160" s="490"/>
      <c r="D160" s="409"/>
      <c r="E160" s="409"/>
      <c r="F160" s="409"/>
      <c r="G160" s="409"/>
      <c r="H160" s="409"/>
      <c r="I160" s="409"/>
      <c r="J160" s="409"/>
      <c r="K160" s="410"/>
      <c r="L160" s="503" t="s">
        <v>104</v>
      </c>
      <c r="M160" s="504"/>
      <c r="N160" s="504"/>
      <c r="O160" s="504"/>
      <c r="P160" s="504"/>
      <c r="Q160" s="504"/>
      <c r="R160" s="505"/>
      <c r="S160" s="503" t="s">
        <v>105</v>
      </c>
      <c r="T160" s="504"/>
      <c r="U160" s="504"/>
      <c r="V160" s="504"/>
      <c r="W160" s="504"/>
      <c r="X160" s="504"/>
      <c r="Y160" s="504"/>
      <c r="Z160" s="504"/>
      <c r="AA160" s="504"/>
      <c r="AB160" s="504"/>
      <c r="AC160" s="504"/>
      <c r="AD160" s="504"/>
      <c r="AE160" s="504"/>
      <c r="AF160" s="504"/>
      <c r="AG160" s="504"/>
      <c r="AH160" s="504"/>
      <c r="AI160" s="504"/>
      <c r="AJ160" s="506"/>
    </row>
    <row r="161" spans="2:36" ht="15" customHeight="1">
      <c r="B161" s="53"/>
      <c r="C161" s="490"/>
      <c r="D161" s="409"/>
      <c r="E161" s="409"/>
      <c r="F161" s="409"/>
      <c r="G161" s="409"/>
      <c r="H161" s="409"/>
      <c r="I161" s="409"/>
      <c r="J161" s="409"/>
      <c r="K161" s="410"/>
      <c r="L161" s="478" t="s">
        <v>106</v>
      </c>
      <c r="M161" s="479"/>
      <c r="N161" s="479"/>
      <c r="O161" s="479"/>
      <c r="P161" s="479"/>
      <c r="Q161" s="479"/>
      <c r="R161" s="480"/>
      <c r="S161" s="481" t="s">
        <v>107</v>
      </c>
      <c r="T161" s="482"/>
      <c r="U161" s="482"/>
      <c r="V161" s="482"/>
      <c r="W161" s="482"/>
      <c r="X161" s="482"/>
      <c r="Y161" s="482"/>
      <c r="Z161" s="482"/>
      <c r="AA161" s="482"/>
      <c r="AB161" s="482"/>
      <c r="AC161" s="482"/>
      <c r="AD161" s="482"/>
      <c r="AE161" s="482"/>
      <c r="AF161" s="482"/>
      <c r="AG161" s="482"/>
      <c r="AH161" s="482"/>
      <c r="AI161" s="482"/>
      <c r="AJ161" s="483"/>
    </row>
    <row r="162" spans="2:36" ht="15" customHeight="1" thickBot="1">
      <c r="B162" s="53"/>
      <c r="C162" s="491"/>
      <c r="D162" s="494"/>
      <c r="E162" s="494"/>
      <c r="F162" s="494"/>
      <c r="G162" s="494"/>
      <c r="H162" s="494"/>
      <c r="I162" s="494"/>
      <c r="J162" s="494"/>
      <c r="K162" s="495"/>
      <c r="L162" s="484" t="s">
        <v>99</v>
      </c>
      <c r="M162" s="485"/>
      <c r="N162" s="485"/>
      <c r="O162" s="485"/>
      <c r="P162" s="485"/>
      <c r="Q162" s="485"/>
      <c r="R162" s="486"/>
      <c r="S162" s="484" t="s">
        <v>108</v>
      </c>
      <c r="T162" s="485"/>
      <c r="U162" s="485"/>
      <c r="V162" s="485"/>
      <c r="W162" s="485"/>
      <c r="X162" s="485"/>
      <c r="Y162" s="485"/>
      <c r="Z162" s="485"/>
      <c r="AA162" s="485"/>
      <c r="AB162" s="485"/>
      <c r="AC162" s="485"/>
      <c r="AD162" s="485"/>
      <c r="AE162" s="485"/>
      <c r="AF162" s="485"/>
      <c r="AG162" s="485"/>
      <c r="AH162" s="485"/>
      <c r="AI162" s="485"/>
      <c r="AJ162" s="487"/>
    </row>
    <row r="163" spans="2:36" ht="15" customHeight="1">
      <c r="B163" s="53"/>
      <c r="C163" s="43"/>
      <c r="D163" s="43"/>
      <c r="E163" s="43"/>
      <c r="F163" s="43"/>
      <c r="G163" s="43"/>
      <c r="H163" s="57"/>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row>
    <row r="164" spans="2:36" ht="15" customHeight="1">
      <c r="B164" s="1" t="s">
        <v>109</v>
      </c>
      <c r="C164" s="42"/>
      <c r="D164" s="42"/>
      <c r="E164" s="42"/>
      <c r="F164" s="42"/>
      <c r="G164" s="42"/>
      <c r="H164" s="29"/>
      <c r="I164" s="42"/>
      <c r="J164" s="42"/>
      <c r="K164" s="42"/>
      <c r="L164" s="42"/>
      <c r="M164" s="42"/>
      <c r="N164" s="42"/>
      <c r="O164" s="42"/>
      <c r="P164" s="42"/>
      <c r="Q164" s="42"/>
      <c r="R164" s="42"/>
      <c r="S164" s="42"/>
      <c r="T164" s="42"/>
      <c r="U164" s="58"/>
      <c r="V164" s="58"/>
      <c r="W164" s="58"/>
      <c r="X164" s="59"/>
      <c r="Y164" s="43"/>
      <c r="Z164" s="43"/>
      <c r="AA164" s="43"/>
      <c r="AB164" s="43"/>
      <c r="AC164" s="43"/>
      <c r="AD164" s="43"/>
      <c r="AE164" s="43"/>
      <c r="AF164" s="43"/>
      <c r="AG164" s="43"/>
      <c r="AH164" s="43"/>
      <c r="AI164" s="43"/>
      <c r="AJ164" s="43"/>
    </row>
    <row r="165" spans="2:36" ht="24" customHeight="1" thickBot="1">
      <c r="C165" s="488" t="s">
        <v>110</v>
      </c>
      <c r="D165" s="488"/>
      <c r="E165" s="488"/>
      <c r="F165" s="488"/>
      <c r="G165" s="488"/>
      <c r="H165" s="488"/>
      <c r="I165" s="488"/>
      <c r="J165" s="488"/>
      <c r="K165" s="488"/>
      <c r="L165" s="488"/>
      <c r="M165" s="488"/>
      <c r="N165" s="488"/>
      <c r="O165" s="488"/>
      <c r="P165" s="488"/>
      <c r="Q165" s="488"/>
      <c r="R165" s="488"/>
      <c r="S165" s="488"/>
      <c r="T165" s="488"/>
      <c r="U165" s="488"/>
      <c r="V165" s="488"/>
      <c r="W165" s="488"/>
      <c r="X165" s="488"/>
      <c r="Y165" s="488"/>
      <c r="Z165" s="488"/>
      <c r="AA165" s="488"/>
      <c r="AB165" s="488"/>
      <c r="AC165" s="488"/>
      <c r="AD165" s="488"/>
      <c r="AE165" s="488"/>
      <c r="AF165" s="488"/>
      <c r="AG165" s="488"/>
      <c r="AH165" s="488"/>
      <c r="AI165" s="488"/>
      <c r="AJ165" s="488"/>
    </row>
    <row r="166" spans="2:36" ht="16" customHeight="1" thickBot="1">
      <c r="C166" s="204" t="s">
        <v>111</v>
      </c>
      <c r="D166" s="205"/>
      <c r="E166" s="204" t="s">
        <v>112</v>
      </c>
      <c r="F166" s="205"/>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7"/>
    </row>
    <row r="167" spans="2:36" ht="28.15" customHeight="1" thickBot="1">
      <c r="B167" s="53"/>
      <c r="C167" s="202" t="b">
        <v>0</v>
      </c>
      <c r="D167" s="203"/>
      <c r="E167" s="202"/>
      <c r="F167" s="203"/>
      <c r="G167" s="206" t="s">
        <v>113</v>
      </c>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7"/>
    </row>
    <row r="168" spans="2:36" ht="31.9" customHeight="1" thickBot="1">
      <c r="B168" s="53"/>
      <c r="C168" s="202"/>
      <c r="D168" s="203"/>
      <c r="E168" s="202"/>
      <c r="F168" s="203"/>
      <c r="G168" s="206" t="s">
        <v>114</v>
      </c>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7"/>
    </row>
    <row r="169" spans="2:36" ht="31.15" customHeight="1" thickBot="1">
      <c r="B169" s="53"/>
      <c r="C169" s="202"/>
      <c r="D169" s="203"/>
      <c r="E169" s="202"/>
      <c r="F169" s="203"/>
      <c r="G169" s="206" t="s">
        <v>115</v>
      </c>
      <c r="H169" s="206"/>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7"/>
    </row>
    <row r="170" spans="2:36" ht="28.15" customHeight="1" thickBot="1">
      <c r="B170" s="53"/>
      <c r="C170" s="202"/>
      <c r="D170" s="203"/>
      <c r="E170" s="202"/>
      <c r="F170" s="203"/>
      <c r="G170" s="206" t="s">
        <v>116</v>
      </c>
      <c r="H170" s="206"/>
      <c r="I170" s="206"/>
      <c r="J170" s="206"/>
      <c r="K170" s="20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7"/>
    </row>
    <row r="171" spans="2:36" ht="30.65" customHeight="1" thickBot="1">
      <c r="B171" s="53"/>
      <c r="C171" s="202"/>
      <c r="D171" s="203"/>
      <c r="E171" s="202"/>
      <c r="F171" s="203"/>
      <c r="G171" s="454" t="s">
        <v>117</v>
      </c>
      <c r="H171" s="206"/>
      <c r="I171" s="206"/>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7"/>
    </row>
    <row r="172" spans="2:36" ht="28.15" customHeight="1" thickBot="1">
      <c r="B172" s="53"/>
      <c r="C172" s="202"/>
      <c r="D172" s="203"/>
      <c r="E172" s="202"/>
      <c r="F172" s="203"/>
      <c r="G172" s="455" t="s">
        <v>118</v>
      </c>
      <c r="H172" s="455"/>
      <c r="I172" s="455"/>
      <c r="J172" s="455"/>
      <c r="K172" s="455"/>
      <c r="L172" s="455"/>
      <c r="M172" s="455"/>
      <c r="N172" s="455"/>
      <c r="O172" s="455"/>
      <c r="P172" s="455"/>
      <c r="Q172" s="455"/>
      <c r="R172" s="455"/>
      <c r="S172" s="455"/>
      <c r="T172" s="455"/>
      <c r="U172" s="455"/>
      <c r="V172" s="455"/>
      <c r="W172" s="455"/>
      <c r="X172" s="455"/>
      <c r="Y172" s="455"/>
      <c r="Z172" s="455"/>
      <c r="AA172" s="455"/>
      <c r="AB172" s="455"/>
      <c r="AC172" s="455"/>
      <c r="AD172" s="455"/>
      <c r="AE172" s="455"/>
      <c r="AF172" s="455"/>
      <c r="AG172" s="455"/>
      <c r="AH172" s="455"/>
      <c r="AI172" s="455"/>
      <c r="AJ172" s="456"/>
    </row>
    <row r="173" spans="2:36" ht="15" customHeight="1">
      <c r="B173" s="53"/>
      <c r="C173" s="199"/>
      <c r="D173" s="199"/>
      <c r="E173" s="199"/>
      <c r="F173" s="199"/>
      <c r="G173" s="43"/>
      <c r="H173" s="57"/>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row>
    <row r="174" spans="2:36" ht="15" customHeight="1">
      <c r="B174" s="34" t="s">
        <v>119</v>
      </c>
      <c r="C174" s="42"/>
      <c r="D174" s="42"/>
      <c r="E174" s="42"/>
      <c r="F174" s="42"/>
      <c r="G174" s="42"/>
      <c r="H174" s="29"/>
      <c r="I174" s="42"/>
      <c r="J174" s="42"/>
      <c r="K174" s="42"/>
      <c r="L174" s="42"/>
      <c r="M174" s="42"/>
      <c r="N174" s="42"/>
      <c r="O174" s="42"/>
      <c r="P174" s="42"/>
      <c r="Q174" s="42"/>
      <c r="R174" s="42"/>
      <c r="S174" s="42"/>
      <c r="T174" s="42"/>
      <c r="U174" s="58"/>
      <c r="V174" s="58"/>
      <c r="W174" s="58"/>
      <c r="X174" s="59"/>
      <c r="Y174" s="59"/>
      <c r="Z174" s="59"/>
      <c r="AA174" s="59"/>
      <c r="AB174" s="59"/>
      <c r="AC174" s="59"/>
      <c r="AD174" s="59"/>
      <c r="AE174" s="59"/>
      <c r="AF174" s="59"/>
      <c r="AG174" s="42"/>
      <c r="AH174" s="42"/>
      <c r="AI174" s="42"/>
      <c r="AJ174" s="42"/>
    </row>
    <row r="175" spans="2:36" ht="15" customHeight="1">
      <c r="C175" s="286" t="s">
        <v>120</v>
      </c>
      <c r="D175" s="286"/>
      <c r="E175" s="286"/>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c r="AJ175" s="286"/>
    </row>
    <row r="176" spans="2:36" ht="15" customHeight="1" thickBot="1">
      <c r="C176" s="455"/>
      <c r="D176" s="455"/>
      <c r="E176" s="455"/>
      <c r="F176" s="455"/>
      <c r="G176" s="455"/>
      <c r="H176" s="455"/>
      <c r="I176" s="455"/>
      <c r="J176" s="455"/>
      <c r="K176" s="455"/>
      <c r="L176" s="455"/>
      <c r="M176" s="455"/>
      <c r="N176" s="455"/>
      <c r="O176" s="455"/>
      <c r="P176" s="455"/>
      <c r="Q176" s="455"/>
      <c r="R176" s="455"/>
      <c r="S176" s="455"/>
      <c r="T176" s="455"/>
      <c r="U176" s="455"/>
      <c r="V176" s="455"/>
      <c r="W176" s="455"/>
      <c r="X176" s="455"/>
      <c r="Y176" s="455"/>
      <c r="Z176" s="455"/>
      <c r="AA176" s="455"/>
      <c r="AB176" s="455"/>
      <c r="AC176" s="455"/>
      <c r="AD176" s="455"/>
      <c r="AE176" s="455"/>
      <c r="AF176" s="455"/>
      <c r="AG176" s="455"/>
      <c r="AH176" s="455"/>
      <c r="AI176" s="455"/>
      <c r="AJ176" s="455"/>
    </row>
    <row r="177" spans="2:36" ht="15" customHeight="1">
      <c r="C177" s="457" t="s">
        <v>121</v>
      </c>
      <c r="D177" s="458"/>
      <c r="E177" s="458"/>
      <c r="F177" s="458"/>
      <c r="G177" s="458"/>
      <c r="H177" s="458"/>
      <c r="I177" s="458"/>
      <c r="J177" s="459"/>
      <c r="K177" s="460"/>
      <c r="L177" s="461"/>
      <c r="M177" s="461"/>
      <c r="N177" s="461"/>
      <c r="O177" s="461"/>
      <c r="P177" s="461"/>
      <c r="Q177" s="461"/>
      <c r="R177" s="461"/>
      <c r="S177" s="462"/>
      <c r="T177" s="463" t="s">
        <v>122</v>
      </c>
      <c r="U177" s="458"/>
      <c r="V177" s="458"/>
      <c r="W177" s="458"/>
      <c r="X177" s="458"/>
      <c r="Y177" s="459"/>
      <c r="Z177" s="439"/>
      <c r="AA177" s="246"/>
      <c r="AB177" s="246"/>
      <c r="AC177" s="246"/>
      <c r="AD177" s="246"/>
      <c r="AE177" s="246"/>
      <c r="AF177" s="246"/>
      <c r="AG177" s="246"/>
      <c r="AH177" s="246"/>
      <c r="AI177" s="246"/>
      <c r="AJ177" s="464"/>
    </row>
    <row r="178" spans="2:36" ht="15" customHeight="1">
      <c r="C178" s="427"/>
      <c r="D178" s="213"/>
      <c r="E178" s="213"/>
      <c r="F178" s="213"/>
      <c r="G178" s="213"/>
      <c r="H178" s="213"/>
      <c r="I178" s="213"/>
      <c r="J178" s="214"/>
      <c r="K178" s="431"/>
      <c r="L178" s="432"/>
      <c r="M178" s="432"/>
      <c r="N178" s="432"/>
      <c r="O178" s="432"/>
      <c r="P178" s="432"/>
      <c r="Q178" s="432"/>
      <c r="R178" s="432"/>
      <c r="S178" s="433"/>
      <c r="T178" s="212"/>
      <c r="U178" s="213"/>
      <c r="V178" s="213"/>
      <c r="W178" s="213"/>
      <c r="X178" s="213"/>
      <c r="Y178" s="214"/>
      <c r="Z178" s="392"/>
      <c r="AA178" s="250"/>
      <c r="AB178" s="250"/>
      <c r="AC178" s="250"/>
      <c r="AD178" s="250"/>
      <c r="AE178" s="250"/>
      <c r="AF178" s="250"/>
      <c r="AG178" s="250"/>
      <c r="AH178" s="250"/>
      <c r="AI178" s="250"/>
      <c r="AJ178" s="465"/>
    </row>
    <row r="179" spans="2:36" ht="15" customHeight="1">
      <c r="C179" s="272" t="s">
        <v>25</v>
      </c>
      <c r="D179" s="237"/>
      <c r="E179" s="237"/>
      <c r="F179" s="237"/>
      <c r="G179" s="237"/>
      <c r="H179" s="237"/>
      <c r="I179" s="237"/>
      <c r="J179" s="237"/>
      <c r="K179" s="238"/>
      <c r="L179" s="221"/>
      <c r="M179" s="221"/>
      <c r="N179" s="221"/>
      <c r="O179" s="221"/>
      <c r="P179" s="221"/>
      <c r="Q179" s="221"/>
      <c r="R179" s="221"/>
      <c r="S179" s="221"/>
      <c r="T179" s="221"/>
      <c r="U179" s="221"/>
      <c r="V179" s="221"/>
      <c r="W179" s="221"/>
      <c r="X179" s="221"/>
      <c r="Y179" s="223"/>
      <c r="Z179" s="472"/>
      <c r="AA179" s="472"/>
      <c r="AB179" s="472"/>
      <c r="AC179" s="472"/>
      <c r="AD179" s="472"/>
      <c r="AE179" s="472"/>
      <c r="AF179" s="472"/>
      <c r="AG179" s="472"/>
      <c r="AH179" s="472"/>
      <c r="AI179" s="472"/>
      <c r="AJ179" s="473"/>
    </row>
    <row r="180" spans="2:36" ht="15" customHeight="1">
      <c r="C180" s="272"/>
      <c r="D180" s="237"/>
      <c r="E180" s="237"/>
      <c r="F180" s="237"/>
      <c r="G180" s="237"/>
      <c r="H180" s="237"/>
      <c r="I180" s="237"/>
      <c r="J180" s="237"/>
      <c r="K180" s="239"/>
      <c r="L180" s="240"/>
      <c r="M180" s="240"/>
      <c r="N180" s="240"/>
      <c r="O180" s="240"/>
      <c r="P180" s="240"/>
      <c r="Q180" s="240"/>
      <c r="R180" s="240"/>
      <c r="S180" s="240"/>
      <c r="T180" s="240"/>
      <c r="U180" s="240"/>
      <c r="V180" s="240"/>
      <c r="W180" s="240"/>
      <c r="X180" s="240"/>
      <c r="Y180" s="241"/>
      <c r="Z180" s="474"/>
      <c r="AA180" s="474"/>
      <c r="AB180" s="474"/>
      <c r="AC180" s="474"/>
      <c r="AD180" s="474"/>
      <c r="AE180" s="474"/>
      <c r="AF180" s="474"/>
      <c r="AG180" s="474"/>
      <c r="AH180" s="474"/>
      <c r="AI180" s="474"/>
      <c r="AJ180" s="475"/>
    </row>
    <row r="181" spans="2:36" ht="15" customHeight="1">
      <c r="C181" s="272" t="s">
        <v>75</v>
      </c>
      <c r="D181" s="237"/>
      <c r="E181" s="237"/>
      <c r="F181" s="237"/>
      <c r="G181" s="237"/>
      <c r="H181" s="237"/>
      <c r="I181" s="237"/>
      <c r="J181" s="237"/>
      <c r="K181" s="273"/>
      <c r="L181" s="233"/>
      <c r="M181" s="233"/>
      <c r="N181" s="233"/>
      <c r="O181" s="233"/>
      <c r="P181" s="233"/>
      <c r="Q181" s="233"/>
      <c r="R181" s="233"/>
      <c r="S181" s="233"/>
      <c r="T181" s="233"/>
      <c r="U181" s="233"/>
      <c r="V181" s="233"/>
      <c r="W181" s="233"/>
      <c r="X181" s="233"/>
      <c r="Y181" s="274"/>
      <c r="Z181" s="474"/>
      <c r="AA181" s="474"/>
      <c r="AB181" s="474"/>
      <c r="AC181" s="474"/>
      <c r="AD181" s="474"/>
      <c r="AE181" s="474"/>
      <c r="AF181" s="474"/>
      <c r="AG181" s="474"/>
      <c r="AH181" s="474"/>
      <c r="AI181" s="474"/>
      <c r="AJ181" s="475"/>
    </row>
    <row r="182" spans="2:36" ht="15" customHeight="1">
      <c r="C182" s="272"/>
      <c r="D182" s="237"/>
      <c r="E182" s="237"/>
      <c r="F182" s="237"/>
      <c r="G182" s="237"/>
      <c r="H182" s="237"/>
      <c r="I182" s="237"/>
      <c r="J182" s="237"/>
      <c r="K182" s="275"/>
      <c r="L182" s="235"/>
      <c r="M182" s="235"/>
      <c r="N182" s="235"/>
      <c r="O182" s="235"/>
      <c r="P182" s="235"/>
      <c r="Q182" s="235"/>
      <c r="R182" s="235"/>
      <c r="S182" s="235"/>
      <c r="T182" s="235"/>
      <c r="U182" s="235"/>
      <c r="V182" s="235"/>
      <c r="W182" s="235"/>
      <c r="X182" s="235"/>
      <c r="Y182" s="276"/>
      <c r="Z182" s="474"/>
      <c r="AA182" s="474"/>
      <c r="AB182" s="474"/>
      <c r="AC182" s="474"/>
      <c r="AD182" s="474"/>
      <c r="AE182" s="474"/>
      <c r="AF182" s="474"/>
      <c r="AG182" s="474"/>
      <c r="AH182" s="474"/>
      <c r="AI182" s="474"/>
      <c r="AJ182" s="475"/>
    </row>
    <row r="183" spans="2:36" ht="15" customHeight="1">
      <c r="C183" s="272" t="s">
        <v>76</v>
      </c>
      <c r="D183" s="237"/>
      <c r="E183" s="237"/>
      <c r="F183" s="237"/>
      <c r="G183" s="237"/>
      <c r="H183" s="237"/>
      <c r="I183" s="237"/>
      <c r="J183" s="237"/>
      <c r="K183" s="273"/>
      <c r="L183" s="233"/>
      <c r="M183" s="233"/>
      <c r="N183" s="233"/>
      <c r="O183" s="233"/>
      <c r="P183" s="233"/>
      <c r="Q183" s="233"/>
      <c r="R183" s="233"/>
      <c r="S183" s="233"/>
      <c r="T183" s="233"/>
      <c r="U183" s="233"/>
      <c r="V183" s="233"/>
      <c r="W183" s="233"/>
      <c r="X183" s="233"/>
      <c r="Y183" s="274"/>
      <c r="Z183" s="474"/>
      <c r="AA183" s="474"/>
      <c r="AB183" s="474"/>
      <c r="AC183" s="474"/>
      <c r="AD183" s="474"/>
      <c r="AE183" s="474"/>
      <c r="AF183" s="474"/>
      <c r="AG183" s="474"/>
      <c r="AH183" s="474"/>
      <c r="AI183" s="474"/>
      <c r="AJ183" s="475"/>
    </row>
    <row r="184" spans="2:36" ht="15" customHeight="1">
      <c r="C184" s="272"/>
      <c r="D184" s="237"/>
      <c r="E184" s="237"/>
      <c r="F184" s="237"/>
      <c r="G184" s="237"/>
      <c r="H184" s="237"/>
      <c r="I184" s="237"/>
      <c r="J184" s="237"/>
      <c r="K184" s="275"/>
      <c r="L184" s="235"/>
      <c r="M184" s="235"/>
      <c r="N184" s="235"/>
      <c r="O184" s="235"/>
      <c r="P184" s="235"/>
      <c r="Q184" s="235"/>
      <c r="R184" s="235"/>
      <c r="S184" s="235"/>
      <c r="T184" s="235"/>
      <c r="U184" s="235"/>
      <c r="V184" s="235"/>
      <c r="W184" s="235"/>
      <c r="X184" s="235"/>
      <c r="Y184" s="276"/>
      <c r="Z184" s="474"/>
      <c r="AA184" s="474"/>
      <c r="AB184" s="474"/>
      <c r="AC184" s="474"/>
      <c r="AD184" s="474"/>
      <c r="AE184" s="474"/>
      <c r="AF184" s="474"/>
      <c r="AG184" s="474"/>
      <c r="AH184" s="474"/>
      <c r="AI184" s="474"/>
      <c r="AJ184" s="475"/>
    </row>
    <row r="185" spans="2:36" ht="15" customHeight="1">
      <c r="C185" s="272" t="s">
        <v>28</v>
      </c>
      <c r="D185" s="237"/>
      <c r="E185" s="237"/>
      <c r="F185" s="237"/>
      <c r="G185" s="237"/>
      <c r="H185" s="237"/>
      <c r="I185" s="237"/>
      <c r="J185" s="237"/>
      <c r="K185" s="705" t="s">
        <v>19</v>
      </c>
      <c r="L185" s="706"/>
      <c r="M185" s="790"/>
      <c r="N185" s="565"/>
      <c r="O185" s="565"/>
      <c r="P185" s="565"/>
      <c r="Q185" s="565"/>
      <c r="R185" s="565"/>
      <c r="S185" s="565"/>
      <c r="T185" s="565"/>
      <c r="U185" s="565"/>
      <c r="V185" s="565"/>
      <c r="W185" s="565"/>
      <c r="X185" s="565"/>
      <c r="Y185" s="566"/>
      <c r="Z185" s="474"/>
      <c r="AA185" s="474"/>
      <c r="AB185" s="474"/>
      <c r="AC185" s="474"/>
      <c r="AD185" s="474"/>
      <c r="AE185" s="474"/>
      <c r="AF185" s="474"/>
      <c r="AG185" s="474"/>
      <c r="AH185" s="474"/>
      <c r="AI185" s="474"/>
      <c r="AJ185" s="475"/>
    </row>
    <row r="186" spans="2:36" ht="15" customHeight="1">
      <c r="C186" s="272"/>
      <c r="D186" s="237"/>
      <c r="E186" s="237"/>
      <c r="F186" s="237"/>
      <c r="G186" s="237"/>
      <c r="H186" s="237"/>
      <c r="I186" s="237"/>
      <c r="J186" s="237"/>
      <c r="K186" s="791"/>
      <c r="L186" s="792"/>
      <c r="M186" s="793"/>
      <c r="N186" s="788"/>
      <c r="O186" s="788"/>
      <c r="P186" s="788"/>
      <c r="Q186" s="788"/>
      <c r="R186" s="788"/>
      <c r="S186" s="788"/>
      <c r="T186" s="788"/>
      <c r="U186" s="788"/>
      <c r="V186" s="788"/>
      <c r="W186" s="788"/>
      <c r="X186" s="788"/>
      <c r="Y186" s="789"/>
      <c r="Z186" s="474"/>
      <c r="AA186" s="474"/>
      <c r="AB186" s="474"/>
      <c r="AC186" s="474"/>
      <c r="AD186" s="474"/>
      <c r="AE186" s="474"/>
      <c r="AF186" s="474"/>
      <c r="AG186" s="474"/>
      <c r="AH186" s="474"/>
      <c r="AI186" s="474"/>
      <c r="AJ186" s="475"/>
    </row>
    <row r="187" spans="2:36" ht="15" customHeight="1">
      <c r="C187" s="272" t="s">
        <v>22</v>
      </c>
      <c r="D187" s="237"/>
      <c r="E187" s="237"/>
      <c r="F187" s="237"/>
      <c r="G187" s="237"/>
      <c r="H187" s="237"/>
      <c r="I187" s="237"/>
      <c r="J187" s="237"/>
      <c r="K187" s="238"/>
      <c r="L187" s="221"/>
      <c r="M187" s="221"/>
      <c r="N187" s="221"/>
      <c r="O187" s="221"/>
      <c r="P187" s="221"/>
      <c r="Q187" s="221"/>
      <c r="R187" s="221"/>
      <c r="S187" s="221"/>
      <c r="T187" s="221"/>
      <c r="U187" s="221"/>
      <c r="V187" s="221"/>
      <c r="W187" s="221"/>
      <c r="X187" s="221"/>
      <c r="Y187" s="223"/>
      <c r="Z187" s="474"/>
      <c r="AA187" s="474"/>
      <c r="AB187" s="474"/>
      <c r="AC187" s="474"/>
      <c r="AD187" s="474"/>
      <c r="AE187" s="474"/>
      <c r="AF187" s="474"/>
      <c r="AG187" s="474"/>
      <c r="AH187" s="474"/>
      <c r="AI187" s="474"/>
      <c r="AJ187" s="475"/>
    </row>
    <row r="188" spans="2:36" ht="15" customHeight="1" thickBot="1">
      <c r="C188" s="422"/>
      <c r="D188" s="257"/>
      <c r="E188" s="257"/>
      <c r="F188" s="257"/>
      <c r="G188" s="257"/>
      <c r="H188" s="257"/>
      <c r="I188" s="257"/>
      <c r="J188" s="257"/>
      <c r="K188" s="398"/>
      <c r="L188" s="222"/>
      <c r="M188" s="222"/>
      <c r="N188" s="222"/>
      <c r="O188" s="222"/>
      <c r="P188" s="222"/>
      <c r="Q188" s="222"/>
      <c r="R188" s="222"/>
      <c r="S188" s="222"/>
      <c r="T188" s="222"/>
      <c r="U188" s="222"/>
      <c r="V188" s="222"/>
      <c r="W188" s="222"/>
      <c r="X188" s="222"/>
      <c r="Y188" s="224"/>
      <c r="Z188" s="476"/>
      <c r="AA188" s="476"/>
      <c r="AB188" s="476"/>
      <c r="AC188" s="476"/>
      <c r="AD188" s="476"/>
      <c r="AE188" s="476"/>
      <c r="AF188" s="476"/>
      <c r="AG188" s="476"/>
      <c r="AH188" s="476"/>
      <c r="AI188" s="476"/>
      <c r="AJ188" s="477"/>
    </row>
    <row r="189" spans="2:36" ht="15" customHeight="1">
      <c r="B189" s="47" t="s">
        <v>123</v>
      </c>
      <c r="C189" s="172" t="s">
        <v>124</v>
      </c>
      <c r="D189" s="173"/>
      <c r="E189" s="173"/>
      <c r="F189" s="173"/>
      <c r="G189" s="171"/>
      <c r="H189" s="171"/>
      <c r="I189" s="171"/>
      <c r="J189" s="171"/>
      <c r="K189" s="171"/>
      <c r="L189" s="171"/>
      <c r="M189" s="171"/>
      <c r="N189" s="174"/>
      <c r="O189" s="174"/>
      <c r="P189" s="174"/>
      <c r="Q189" s="174"/>
      <c r="R189" s="174"/>
      <c r="S189" s="174"/>
      <c r="T189" s="174"/>
      <c r="U189" s="174"/>
      <c r="V189" s="175"/>
      <c r="W189" s="175"/>
      <c r="X189" s="175"/>
      <c r="Y189" s="63"/>
      <c r="Z189" s="63"/>
      <c r="AA189" s="64"/>
      <c r="AB189" s="64"/>
      <c r="AC189" s="64"/>
      <c r="AD189" s="64"/>
      <c r="AE189" s="64"/>
      <c r="AF189" s="64"/>
      <c r="AG189" s="64"/>
      <c r="AH189" s="64"/>
      <c r="AI189" s="64"/>
      <c r="AJ189" s="64"/>
    </row>
    <row r="190" spans="2:36" ht="15" customHeight="1">
      <c r="B190" s="25"/>
      <c r="C190" s="172" t="s">
        <v>125</v>
      </c>
      <c r="D190" s="173"/>
      <c r="E190" s="173"/>
      <c r="F190" s="173"/>
      <c r="G190" s="171"/>
      <c r="H190" s="171"/>
      <c r="I190" s="171"/>
      <c r="J190" s="171"/>
      <c r="K190" s="171"/>
      <c r="L190" s="171"/>
      <c r="M190" s="171"/>
      <c r="N190" s="174"/>
      <c r="O190" s="174"/>
      <c r="P190" s="174"/>
      <c r="Q190" s="174"/>
      <c r="R190" s="174"/>
      <c r="S190" s="174"/>
      <c r="T190" s="174"/>
      <c r="U190" s="174"/>
      <c r="V190" s="175"/>
      <c r="W190" s="175"/>
      <c r="X190" s="175"/>
      <c r="Y190" s="63"/>
      <c r="Z190" s="63"/>
      <c r="AA190" s="64"/>
      <c r="AB190" s="64"/>
      <c r="AC190" s="64"/>
      <c r="AD190" s="64"/>
      <c r="AE190" s="64"/>
      <c r="AF190" s="64"/>
      <c r="AG190" s="64"/>
      <c r="AH190" s="64"/>
      <c r="AI190" s="64"/>
      <c r="AJ190" s="64"/>
    </row>
    <row r="191" spans="2:36" ht="15" customHeight="1" thickBot="1">
      <c r="B191" s="25"/>
      <c r="C191" s="60"/>
      <c r="D191" s="60"/>
      <c r="E191" s="60"/>
      <c r="F191" s="60"/>
      <c r="G191" s="61"/>
      <c r="H191" s="61"/>
      <c r="I191" s="61"/>
      <c r="J191" s="61"/>
      <c r="K191" s="61"/>
      <c r="L191" s="61"/>
      <c r="M191" s="61"/>
      <c r="N191" s="62"/>
      <c r="O191" s="62"/>
      <c r="P191" s="62"/>
      <c r="Q191" s="62"/>
      <c r="R191" s="62"/>
      <c r="S191" s="62"/>
      <c r="T191" s="62"/>
      <c r="U191" s="62"/>
      <c r="V191" s="63"/>
      <c r="W191" s="63"/>
      <c r="X191" s="63"/>
      <c r="Y191" s="63"/>
      <c r="Z191" s="63"/>
      <c r="AA191" s="64"/>
      <c r="AB191" s="64"/>
      <c r="AC191" s="64"/>
      <c r="AD191" s="64"/>
      <c r="AE191" s="64"/>
      <c r="AF191" s="64"/>
      <c r="AG191" s="64"/>
      <c r="AH191" s="64"/>
      <c r="AI191" s="64"/>
      <c r="AJ191" s="64"/>
    </row>
    <row r="192" spans="2:36" ht="25.5" customHeight="1">
      <c r="B192" s="208" t="s">
        <v>126</v>
      </c>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c r="AB192" s="208"/>
      <c r="AC192" s="208"/>
      <c r="AD192" s="208"/>
      <c r="AE192" s="208"/>
      <c r="AF192" s="208"/>
      <c r="AG192" s="208"/>
      <c r="AH192" s="208"/>
      <c r="AI192" s="208"/>
      <c r="AJ192" s="208"/>
    </row>
    <row r="193" spans="2:36" ht="15" customHeight="1">
      <c r="C193" s="286" t="s">
        <v>127</v>
      </c>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c r="AJ193" s="286"/>
    </row>
    <row r="194" spans="2:36" ht="15" customHeight="1" thickBot="1">
      <c r="C194" s="423"/>
      <c r="D194" s="423"/>
      <c r="E194" s="423"/>
      <c r="F194" s="423"/>
      <c r="G194" s="423"/>
      <c r="H194" s="423"/>
      <c r="I194" s="423"/>
      <c r="J194" s="423"/>
      <c r="K194" s="423"/>
      <c r="L194" s="423"/>
      <c r="M194" s="423"/>
      <c r="N194" s="423"/>
      <c r="O194" s="423"/>
      <c r="P194" s="423"/>
      <c r="Q194" s="423"/>
      <c r="R194" s="423"/>
      <c r="S194" s="423"/>
      <c r="T194" s="423"/>
      <c r="U194" s="423"/>
      <c r="V194" s="423"/>
      <c r="W194" s="423"/>
      <c r="X194" s="423"/>
      <c r="Y194" s="423"/>
      <c r="Z194" s="423"/>
      <c r="AA194" s="423"/>
      <c r="AB194" s="423"/>
      <c r="AC194" s="423"/>
      <c r="AD194" s="423"/>
      <c r="AE194" s="423"/>
      <c r="AF194" s="423"/>
      <c r="AG194" s="423"/>
      <c r="AH194" s="423"/>
      <c r="AI194" s="423"/>
      <c r="AJ194" s="423"/>
    </row>
    <row r="195" spans="2:36" ht="15" customHeight="1">
      <c r="B195" s="25"/>
      <c r="C195" s="424" t="s">
        <v>121</v>
      </c>
      <c r="D195" s="425"/>
      <c r="E195" s="425"/>
      <c r="F195" s="425"/>
      <c r="G195" s="425"/>
      <c r="H195" s="425"/>
      <c r="I195" s="425"/>
      <c r="J195" s="426"/>
      <c r="K195" s="428"/>
      <c r="L195" s="429"/>
      <c r="M195" s="429"/>
      <c r="N195" s="429"/>
      <c r="O195" s="429"/>
      <c r="P195" s="429"/>
      <c r="Q195" s="429"/>
      <c r="R195" s="429"/>
      <c r="S195" s="430"/>
      <c r="T195" s="434" t="s">
        <v>122</v>
      </c>
      <c r="U195" s="425"/>
      <c r="V195" s="425"/>
      <c r="W195" s="425"/>
      <c r="X195" s="425"/>
      <c r="Y195" s="426"/>
      <c r="Z195" s="447"/>
      <c r="AA195" s="448"/>
      <c r="AB195" s="448"/>
      <c r="AC195" s="448"/>
      <c r="AD195" s="448"/>
      <c r="AE195" s="448"/>
      <c r="AF195" s="448"/>
      <c r="AG195" s="448"/>
      <c r="AH195" s="448"/>
      <c r="AI195" s="448"/>
      <c r="AJ195" s="449"/>
    </row>
    <row r="196" spans="2:36" ht="15" customHeight="1">
      <c r="B196" s="25"/>
      <c r="C196" s="427"/>
      <c r="D196" s="213"/>
      <c r="E196" s="213"/>
      <c r="F196" s="213"/>
      <c r="G196" s="213"/>
      <c r="H196" s="213"/>
      <c r="I196" s="213"/>
      <c r="J196" s="214"/>
      <c r="K196" s="431"/>
      <c r="L196" s="432"/>
      <c r="M196" s="432"/>
      <c r="N196" s="432"/>
      <c r="O196" s="432"/>
      <c r="P196" s="432"/>
      <c r="Q196" s="432"/>
      <c r="R196" s="432"/>
      <c r="S196" s="433"/>
      <c r="T196" s="212"/>
      <c r="U196" s="213"/>
      <c r="V196" s="213"/>
      <c r="W196" s="213"/>
      <c r="X196" s="213"/>
      <c r="Y196" s="214"/>
      <c r="Z196" s="239"/>
      <c r="AA196" s="240"/>
      <c r="AB196" s="240"/>
      <c r="AC196" s="240"/>
      <c r="AD196" s="240"/>
      <c r="AE196" s="240"/>
      <c r="AF196" s="240"/>
      <c r="AG196" s="240"/>
      <c r="AH196" s="240"/>
      <c r="AI196" s="240"/>
      <c r="AJ196" s="450"/>
    </row>
    <row r="197" spans="2:36" ht="15" customHeight="1">
      <c r="B197" s="25"/>
      <c r="C197" s="272" t="s">
        <v>25</v>
      </c>
      <c r="D197" s="237"/>
      <c r="E197" s="237"/>
      <c r="F197" s="237"/>
      <c r="G197" s="237"/>
      <c r="H197" s="237"/>
      <c r="I197" s="237"/>
      <c r="J197" s="237"/>
      <c r="K197" s="238"/>
      <c r="L197" s="221"/>
      <c r="M197" s="221"/>
      <c r="N197" s="221"/>
      <c r="O197" s="221"/>
      <c r="P197" s="221"/>
      <c r="Q197" s="221"/>
      <c r="R197" s="221"/>
      <c r="S197" s="221"/>
      <c r="T197" s="221"/>
      <c r="U197" s="221"/>
      <c r="V197" s="221"/>
      <c r="W197" s="221"/>
      <c r="X197" s="221"/>
      <c r="Y197" s="223"/>
      <c r="Z197" s="441"/>
      <c r="AA197" s="442"/>
      <c r="AB197" s="442"/>
      <c r="AC197" s="442"/>
      <c r="AD197" s="442"/>
      <c r="AE197" s="442"/>
      <c r="AF197" s="442"/>
      <c r="AG197" s="442"/>
      <c r="AH197" s="442"/>
      <c r="AI197" s="442"/>
      <c r="AJ197" s="443"/>
    </row>
    <row r="198" spans="2:36" ht="15" customHeight="1">
      <c r="B198" s="25"/>
      <c r="C198" s="272"/>
      <c r="D198" s="237"/>
      <c r="E198" s="237"/>
      <c r="F198" s="237"/>
      <c r="G198" s="237"/>
      <c r="H198" s="237"/>
      <c r="I198" s="237"/>
      <c r="J198" s="237"/>
      <c r="K198" s="239"/>
      <c r="L198" s="240"/>
      <c r="M198" s="240"/>
      <c r="N198" s="240"/>
      <c r="O198" s="240"/>
      <c r="P198" s="240"/>
      <c r="Q198" s="240"/>
      <c r="R198" s="240"/>
      <c r="S198" s="240"/>
      <c r="T198" s="240"/>
      <c r="U198" s="240"/>
      <c r="V198" s="240"/>
      <c r="W198" s="240"/>
      <c r="X198" s="240"/>
      <c r="Y198" s="241"/>
      <c r="Z198" s="441"/>
      <c r="AA198" s="442"/>
      <c r="AB198" s="442"/>
      <c r="AC198" s="442"/>
      <c r="AD198" s="442"/>
      <c r="AE198" s="442"/>
      <c r="AF198" s="442"/>
      <c r="AG198" s="442"/>
      <c r="AH198" s="442"/>
      <c r="AI198" s="442"/>
      <c r="AJ198" s="443"/>
    </row>
    <row r="199" spans="2:36" ht="15" customHeight="1">
      <c r="B199" s="25"/>
      <c r="C199" s="272" t="s">
        <v>75</v>
      </c>
      <c r="D199" s="237"/>
      <c r="E199" s="237"/>
      <c r="F199" s="237"/>
      <c r="G199" s="237"/>
      <c r="H199" s="237"/>
      <c r="I199" s="237"/>
      <c r="J199" s="237"/>
      <c r="K199" s="273"/>
      <c r="L199" s="233"/>
      <c r="M199" s="233"/>
      <c r="N199" s="233"/>
      <c r="O199" s="233"/>
      <c r="P199" s="233"/>
      <c r="Q199" s="233"/>
      <c r="R199" s="233"/>
      <c r="S199" s="233"/>
      <c r="T199" s="233"/>
      <c r="U199" s="233"/>
      <c r="V199" s="233"/>
      <c r="W199" s="233"/>
      <c r="X199" s="233"/>
      <c r="Y199" s="274"/>
      <c r="Z199" s="441"/>
      <c r="AA199" s="442"/>
      <c r="AB199" s="442"/>
      <c r="AC199" s="442"/>
      <c r="AD199" s="442"/>
      <c r="AE199" s="442"/>
      <c r="AF199" s="442"/>
      <c r="AG199" s="442"/>
      <c r="AH199" s="442"/>
      <c r="AI199" s="442"/>
      <c r="AJ199" s="443"/>
    </row>
    <row r="200" spans="2:36" ht="15" customHeight="1">
      <c r="B200" s="25"/>
      <c r="C200" s="272"/>
      <c r="D200" s="237"/>
      <c r="E200" s="237"/>
      <c r="F200" s="237"/>
      <c r="G200" s="237"/>
      <c r="H200" s="237"/>
      <c r="I200" s="237"/>
      <c r="J200" s="237"/>
      <c r="K200" s="275"/>
      <c r="L200" s="235"/>
      <c r="M200" s="235"/>
      <c r="N200" s="235"/>
      <c r="O200" s="235"/>
      <c r="P200" s="235"/>
      <c r="Q200" s="235"/>
      <c r="R200" s="235"/>
      <c r="S200" s="235"/>
      <c r="T200" s="235"/>
      <c r="U200" s="235"/>
      <c r="V200" s="235"/>
      <c r="W200" s="235"/>
      <c r="X200" s="235"/>
      <c r="Y200" s="276"/>
      <c r="Z200" s="441"/>
      <c r="AA200" s="442"/>
      <c r="AB200" s="442"/>
      <c r="AC200" s="442"/>
      <c r="AD200" s="442"/>
      <c r="AE200" s="442"/>
      <c r="AF200" s="442"/>
      <c r="AG200" s="442"/>
      <c r="AH200" s="442"/>
      <c r="AI200" s="442"/>
      <c r="AJ200" s="443"/>
    </row>
    <row r="201" spans="2:36" ht="15" customHeight="1">
      <c r="B201" s="25"/>
      <c r="C201" s="272" t="s">
        <v>76</v>
      </c>
      <c r="D201" s="237"/>
      <c r="E201" s="237"/>
      <c r="F201" s="237"/>
      <c r="G201" s="237"/>
      <c r="H201" s="237"/>
      <c r="I201" s="237"/>
      <c r="J201" s="237"/>
      <c r="K201" s="273"/>
      <c r="L201" s="233"/>
      <c r="M201" s="233"/>
      <c r="N201" s="233"/>
      <c r="O201" s="233"/>
      <c r="P201" s="233"/>
      <c r="Q201" s="233"/>
      <c r="R201" s="233"/>
      <c r="S201" s="233"/>
      <c r="T201" s="233"/>
      <c r="U201" s="233"/>
      <c r="V201" s="233"/>
      <c r="W201" s="233"/>
      <c r="X201" s="233"/>
      <c r="Y201" s="274"/>
      <c r="Z201" s="441"/>
      <c r="AA201" s="442"/>
      <c r="AB201" s="442"/>
      <c r="AC201" s="442"/>
      <c r="AD201" s="442"/>
      <c r="AE201" s="442"/>
      <c r="AF201" s="442"/>
      <c r="AG201" s="442"/>
      <c r="AH201" s="442"/>
      <c r="AI201" s="442"/>
      <c r="AJ201" s="443"/>
    </row>
    <row r="202" spans="2:36" ht="15" customHeight="1" thickBot="1">
      <c r="B202" s="25"/>
      <c r="C202" s="422"/>
      <c r="D202" s="257"/>
      <c r="E202" s="257"/>
      <c r="F202" s="257"/>
      <c r="G202" s="257"/>
      <c r="H202" s="257"/>
      <c r="I202" s="257"/>
      <c r="J202" s="257"/>
      <c r="K202" s="440"/>
      <c r="L202" s="375"/>
      <c r="M202" s="375"/>
      <c r="N202" s="375"/>
      <c r="O202" s="375"/>
      <c r="P202" s="375"/>
      <c r="Q202" s="375"/>
      <c r="R202" s="375"/>
      <c r="S202" s="375"/>
      <c r="T202" s="375"/>
      <c r="U202" s="375"/>
      <c r="V202" s="375"/>
      <c r="W202" s="375"/>
      <c r="X202" s="375"/>
      <c r="Y202" s="376"/>
      <c r="Z202" s="444"/>
      <c r="AA202" s="445"/>
      <c r="AB202" s="445"/>
      <c r="AC202" s="445"/>
      <c r="AD202" s="445"/>
      <c r="AE202" s="445"/>
      <c r="AF202" s="445"/>
      <c r="AG202" s="445"/>
      <c r="AH202" s="445"/>
      <c r="AI202" s="445"/>
      <c r="AJ202" s="446"/>
    </row>
    <row r="203" spans="2:36" ht="15" customHeight="1">
      <c r="B203" s="25"/>
      <c r="C203" s="60"/>
      <c r="D203" s="60"/>
      <c r="E203" s="60"/>
      <c r="F203" s="60"/>
      <c r="G203" s="61"/>
      <c r="H203" s="61"/>
      <c r="I203" s="61"/>
      <c r="J203" s="61"/>
      <c r="K203" s="61"/>
      <c r="L203" s="61"/>
      <c r="M203" s="61"/>
      <c r="N203" s="62"/>
      <c r="O203" s="62"/>
      <c r="P203" s="62"/>
      <c r="Q203" s="62"/>
      <c r="R203" s="62"/>
      <c r="S203" s="62"/>
      <c r="T203" s="62"/>
      <c r="U203" s="62"/>
      <c r="V203" s="63"/>
      <c r="W203" s="63"/>
      <c r="X203" s="63"/>
      <c r="Y203" s="63"/>
      <c r="Z203" s="63"/>
      <c r="AA203" s="64"/>
      <c r="AB203" s="64"/>
      <c r="AC203" s="64"/>
      <c r="AD203" s="64"/>
      <c r="AE203" s="64"/>
      <c r="AF203" s="64"/>
      <c r="AG203" s="64"/>
      <c r="AH203" s="64"/>
      <c r="AI203" s="64"/>
      <c r="AJ203" s="64"/>
    </row>
    <row r="204" spans="2:36" ht="15" customHeight="1">
      <c r="B204" s="25"/>
      <c r="C204" s="60"/>
      <c r="D204" s="60"/>
      <c r="E204" s="60"/>
      <c r="F204" s="60"/>
      <c r="G204" s="61"/>
      <c r="H204" s="61"/>
      <c r="I204" s="61"/>
      <c r="J204" s="61"/>
      <c r="K204" s="61"/>
      <c r="L204" s="61"/>
      <c r="M204" s="61"/>
      <c r="N204" s="62"/>
      <c r="O204" s="62"/>
      <c r="P204" s="62"/>
      <c r="Q204" s="62"/>
      <c r="R204" s="62"/>
      <c r="S204" s="62"/>
      <c r="T204" s="62"/>
      <c r="U204" s="62"/>
      <c r="V204" s="63"/>
      <c r="W204" s="63"/>
      <c r="X204" s="63"/>
      <c r="Y204" s="63"/>
      <c r="Z204" s="63"/>
      <c r="AA204" s="64"/>
      <c r="AB204" s="64"/>
      <c r="AC204" s="64"/>
      <c r="AD204" s="64"/>
      <c r="AE204" s="64"/>
      <c r="AF204" s="64"/>
      <c r="AG204" s="64"/>
      <c r="AH204" s="64"/>
      <c r="AI204" s="64"/>
      <c r="AJ204" s="64"/>
    </row>
    <row r="205" spans="2:36" ht="15" customHeight="1">
      <c r="B205" s="466" t="s">
        <v>128</v>
      </c>
      <c r="C205" s="466"/>
      <c r="D205" s="466"/>
      <c r="E205" s="466"/>
      <c r="F205" s="466"/>
      <c r="G205" s="466"/>
      <c r="H205" s="466"/>
      <c r="I205" s="466"/>
      <c r="J205" s="466"/>
      <c r="K205" s="466"/>
      <c r="L205" s="466"/>
      <c r="M205" s="466"/>
      <c r="N205" s="466"/>
      <c r="O205" s="466"/>
      <c r="P205" s="466"/>
      <c r="Q205" s="466"/>
      <c r="R205" s="466"/>
      <c r="S205" s="466"/>
      <c r="T205" s="466"/>
      <c r="U205" s="466"/>
      <c r="V205" s="466"/>
      <c r="W205" s="466"/>
      <c r="X205" s="466"/>
      <c r="Y205" s="466"/>
      <c r="Z205" s="466"/>
      <c r="AA205" s="466"/>
      <c r="AB205" s="466"/>
      <c r="AC205" s="466"/>
      <c r="AD205" s="466"/>
      <c r="AE205" s="466"/>
      <c r="AF205" s="466"/>
      <c r="AG205" s="466"/>
      <c r="AH205" s="466"/>
      <c r="AI205" s="466"/>
      <c r="AJ205" s="466"/>
    </row>
    <row r="206" spans="2:36" ht="15" customHeight="1">
      <c r="B206" s="53"/>
    </row>
    <row r="207" spans="2:36" ht="15" customHeight="1">
      <c r="B207" s="53"/>
      <c r="C207" s="467" t="s">
        <v>1944</v>
      </c>
      <c r="D207" s="467"/>
      <c r="E207" s="467"/>
      <c r="F207" s="467"/>
      <c r="G207" s="467"/>
      <c r="H207" s="467"/>
      <c r="I207" s="467"/>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row>
    <row r="208" spans="2:36" ht="55.5" customHeight="1" thickBot="1">
      <c r="B208" s="53"/>
      <c r="C208" s="468"/>
      <c r="D208" s="468"/>
      <c r="E208" s="468"/>
      <c r="F208" s="468"/>
      <c r="G208" s="468"/>
      <c r="H208" s="468"/>
      <c r="I208" s="468"/>
      <c r="J208" s="468"/>
      <c r="K208" s="468"/>
      <c r="L208" s="468"/>
      <c r="M208" s="468"/>
      <c r="N208" s="468"/>
      <c r="O208" s="468"/>
      <c r="P208" s="468"/>
      <c r="Q208" s="468"/>
      <c r="R208" s="468"/>
      <c r="S208" s="468"/>
      <c r="T208" s="468"/>
      <c r="U208" s="468"/>
      <c r="V208" s="468"/>
      <c r="W208" s="468"/>
      <c r="X208" s="468"/>
      <c r="Y208" s="468"/>
      <c r="Z208" s="468"/>
      <c r="AA208" s="468"/>
      <c r="AB208" s="468"/>
      <c r="AC208" s="468"/>
      <c r="AD208" s="468"/>
      <c r="AE208" s="468"/>
      <c r="AF208" s="468"/>
      <c r="AG208" s="468"/>
      <c r="AH208" s="468"/>
      <c r="AI208" s="468"/>
      <c r="AJ208" s="468"/>
    </row>
    <row r="209" spans="2:36" ht="15" customHeight="1">
      <c r="C209" s="457" t="s">
        <v>129</v>
      </c>
      <c r="D209" s="458"/>
      <c r="E209" s="458"/>
      <c r="F209" s="458"/>
      <c r="G209" s="458"/>
      <c r="H209" s="458"/>
      <c r="I209" s="458"/>
      <c r="J209" s="458"/>
      <c r="K209" s="458"/>
      <c r="L209" s="459"/>
      <c r="M209" s="463" t="s">
        <v>130</v>
      </c>
      <c r="N209" s="458"/>
      <c r="O209" s="458"/>
      <c r="P209" s="458"/>
      <c r="Q209" s="458"/>
      <c r="R209" s="459"/>
      <c r="S209" s="463" t="s">
        <v>76</v>
      </c>
      <c r="T209" s="458"/>
      <c r="U209" s="458"/>
      <c r="V209" s="458"/>
      <c r="W209" s="459"/>
      <c r="X209" s="463" t="s">
        <v>131</v>
      </c>
      <c r="Y209" s="458"/>
      <c r="Z209" s="459"/>
      <c r="AA209" s="463" t="s">
        <v>132</v>
      </c>
      <c r="AB209" s="458"/>
      <c r="AC209" s="458"/>
      <c r="AD209" s="458"/>
      <c r="AE209" s="458"/>
      <c r="AF209" s="459"/>
      <c r="AG209" s="463" t="s">
        <v>133</v>
      </c>
      <c r="AH209" s="458"/>
      <c r="AI209" s="459"/>
      <c r="AJ209" s="470" t="s">
        <v>134</v>
      </c>
    </row>
    <row r="210" spans="2:36" ht="15" customHeight="1" thickBot="1">
      <c r="C210" s="469"/>
      <c r="D210" s="267"/>
      <c r="E210" s="267"/>
      <c r="F210" s="267"/>
      <c r="G210" s="267"/>
      <c r="H210" s="267"/>
      <c r="I210" s="267"/>
      <c r="J210" s="267"/>
      <c r="K210" s="267"/>
      <c r="L210" s="268"/>
      <c r="M210" s="266"/>
      <c r="N210" s="267"/>
      <c r="O210" s="267"/>
      <c r="P210" s="267"/>
      <c r="Q210" s="267"/>
      <c r="R210" s="268"/>
      <c r="S210" s="266"/>
      <c r="T210" s="267"/>
      <c r="U210" s="267"/>
      <c r="V210" s="267"/>
      <c r="W210" s="268"/>
      <c r="X210" s="266"/>
      <c r="Y210" s="267"/>
      <c r="Z210" s="268"/>
      <c r="AA210" s="266"/>
      <c r="AB210" s="267"/>
      <c r="AC210" s="267"/>
      <c r="AD210" s="267"/>
      <c r="AE210" s="267"/>
      <c r="AF210" s="268"/>
      <c r="AG210" s="266"/>
      <c r="AH210" s="267"/>
      <c r="AI210" s="268"/>
      <c r="AJ210" s="471"/>
    </row>
    <row r="211" spans="2:36" ht="15" customHeight="1">
      <c r="B211" s="35"/>
      <c r="C211" s="405" t="str">
        <f>IF(AB138="Unemployed","Unemployed",IF(AB138="Fresh Graduate","Fresh Graduate",IF(AB138="Self-employed","Self-employed",IF(L138&lt;&gt;"",IF(L140&lt;&gt;"",L140,""),""))))</f>
        <v/>
      </c>
      <c r="D211" s="406"/>
      <c r="E211" s="406"/>
      <c r="F211" s="406"/>
      <c r="G211" s="406"/>
      <c r="H211" s="406"/>
      <c r="I211" s="406"/>
      <c r="J211" s="406"/>
      <c r="K211" s="406"/>
      <c r="L211" s="407"/>
      <c r="M211" s="414" t="str">
        <f>IF(AB138="Unemployed","",IF(AB138="Fresh Graduate","",IF(AB138="Self-employed","",IF(L138&lt;&gt;"",IF(L142&lt;&gt;"",L142,""),""))))</f>
        <v/>
      </c>
      <c r="N211" s="406"/>
      <c r="O211" s="406"/>
      <c r="P211" s="406"/>
      <c r="Q211" s="406"/>
      <c r="R211" s="407"/>
      <c r="S211" s="414" t="str">
        <f>IF(AB138="Unemployed","",IF(AB138="Fresh Graduate","",IF(AB138="Self-employed","",IF(L138&lt;&gt;"",IF(L144&lt;&gt;"",L144,""),""))))</f>
        <v/>
      </c>
      <c r="T211" s="406"/>
      <c r="U211" s="406"/>
      <c r="V211" s="406"/>
      <c r="W211" s="407"/>
      <c r="X211" s="417" t="str">
        <f>IF(COUNTIF(AE213,""),"",IF(COUNTIF(AE211,""),"",IF(INDEX(List!$C$2:$D$13,MATCH(AC213,List!$C$2:$C$13,0),2)=12,IF(INDEX(List!$C$2:$D$13,MATCH(AC211,List!$C$2:$C$13,0),2)=1,AE213-AE211+1,IF(INDEX(List!$C$2:$D$13,MATCH(AC213,List!$C$2:$C$13,0),2)&gt;=(INDEX(List!$C$2:$D$13,MATCH(AC211,List!$C$2:$C$13,0),2)-1),AE213-AE211,AE213-AE211-1)),IF(INDEX(List!$C$2:$D$13,MATCH(AC213,List!$C$2:$C$13,0),2)&gt;=(INDEX(List!$C$2:$D$13,MATCH(AC211,List!$C$2:$C$13,0),2)-1),AE213-AE211,AE213-AE211-1))&amp;IF(IF(COUNTIF(AE213,""),"",IF(COUNTIF(AE211,""),"",IF(INDEX(List!$C$2:$D$13,MATCH(AC213,List!$C$2:$C$13,0),2)=12,IF(INDEX(List!$C$2:$D$13,MATCH(AC211,List!$C$2:$C$13,0),2)=1,AE213-AE211+1,IF(INDEX(List!$C$2:$D$13,MATCH(AC213,List!$C$2:$C$13,0),2)&gt;=(INDEX(List!$C$2:$D$13,MATCH(AC211,List!$C$2:$C$13,0),2)-1),AE213-AE211,AE213-AE211-1)),IF(INDEX(List!$C$2:$D$13,MATCH(AC213,List!$C$2:$C$13,0),2)&gt;=(INDEX(List!$C$2:$D$13,MATCH(AC211,List!$C$2:$C$13,0),2)-1),AE213-AE211,AE213-AE211-1))))&lt;=1," year"," years ")))</f>
        <v/>
      </c>
      <c r="Y211" s="418"/>
      <c r="Z211" s="419"/>
      <c r="AA211" s="420" t="s">
        <v>36</v>
      </c>
      <c r="AB211" s="421"/>
      <c r="AC211" s="418">
        <f>$O$146</f>
        <v>0</v>
      </c>
      <c r="AD211" s="246" t="s">
        <v>13</v>
      </c>
      <c r="AE211" s="435">
        <f>$R$146</f>
        <v>0</v>
      </c>
      <c r="AF211" s="436"/>
      <c r="AG211" s="439"/>
      <c r="AH211" s="246"/>
      <c r="AI211" s="247"/>
      <c r="AJ211" s="402"/>
    </row>
    <row r="212" spans="2:36" ht="15" customHeight="1">
      <c r="C212" s="408"/>
      <c r="D212" s="409"/>
      <c r="E212" s="409"/>
      <c r="F212" s="409"/>
      <c r="G212" s="409"/>
      <c r="H212" s="409"/>
      <c r="I212" s="409"/>
      <c r="J212" s="409"/>
      <c r="K212" s="409"/>
      <c r="L212" s="410"/>
      <c r="M212" s="415"/>
      <c r="N212" s="409"/>
      <c r="O212" s="409"/>
      <c r="P212" s="409"/>
      <c r="Q212" s="409"/>
      <c r="R212" s="410"/>
      <c r="S212" s="415"/>
      <c r="T212" s="409"/>
      <c r="U212" s="409"/>
      <c r="V212" s="409"/>
      <c r="W212" s="410"/>
      <c r="X212" s="378"/>
      <c r="Y212" s="379"/>
      <c r="Z212" s="380"/>
      <c r="AA212" s="383"/>
      <c r="AB212" s="384"/>
      <c r="AC212" s="390"/>
      <c r="AD212" s="240"/>
      <c r="AE212" s="437"/>
      <c r="AF212" s="438"/>
      <c r="AG212" s="392"/>
      <c r="AH212" s="250"/>
      <c r="AI212" s="251"/>
      <c r="AJ212" s="403"/>
    </row>
    <row r="213" spans="2:36" ht="15" customHeight="1">
      <c r="C213" s="408"/>
      <c r="D213" s="409"/>
      <c r="E213" s="409"/>
      <c r="F213" s="409"/>
      <c r="G213" s="409"/>
      <c r="H213" s="409"/>
      <c r="I213" s="409"/>
      <c r="J213" s="409"/>
      <c r="K213" s="409"/>
      <c r="L213" s="410"/>
      <c r="M213" s="415"/>
      <c r="N213" s="409"/>
      <c r="O213" s="409"/>
      <c r="P213" s="409"/>
      <c r="Q213" s="409"/>
      <c r="R213" s="410"/>
      <c r="S213" s="415"/>
      <c r="T213" s="409"/>
      <c r="U213" s="409"/>
      <c r="V213" s="409"/>
      <c r="W213" s="410"/>
      <c r="X213" s="378" t="str">
        <f>IF(COUNTIF(AC213,""),"",IF(COUNTIF(AC211,""),"",IF(INDEX(List!$C$2:$D$13,MATCH(AC213,List!$C$2:$C$13,0),2)=12,IF(INDEX(List!$C$2:$D$13,MATCH(AC211,List!$C$2:$C$13,0),2)=1,0,IF(INDEX(List!$C$2:$D$13,MATCH(AC213,List!$C$2:$C$13,0),2)&gt;=(INDEX(List!$C$2:$D$13,MATCH(AC211,List!$C$2:$C$13,0),2)-1),INDEX(List!$C$2:$D$13,MATCH(AC213,List!$C$2:$C$13,0),2)-INDEX(List!$C$2:$D$13,MATCH(AC211,List!$C$2:$C$13,0),2)+1,12-INDEX(List!$C$2:$D$13,MATCH(AC211,List!$C$2:$C$13,0),2)+INDEX(List!$C$2:$D$13,MATCH(AC213,List!$C$2:$C$13,0),2)+1)),IF(INDEX(List!$C$2:$D$13,MATCH(AC213,List!$C$2:$C$13,0),2)&gt;=(INDEX(List!$C$2:$D$13,MATCH(AC211,List!$C$2:$C$13,0),2)-1),INDEX(List!$C$2:$D$13,MATCH(AC213,List!$C$2:$C$13,0),2)-INDEX(List!$C$2:$D$13,MATCH(AC211,List!$C$2:$C$13,0),2)+1,12-INDEX(List!$C$2:$D$13,MATCH(AC211,List!$C$2:$C$13,0),2)+INDEX(List!$C$2:$D$13,MATCH(AC213,List!$C$2:$C$13,0),2)+1))&amp;IF(IF(COUNTIF(INDEX(List!$C$2:$D$13,MATCH(AC213,List!$C$2:$C$13,0),2),""),"",IF(COUNTIF(INDEX(List!$C$2:$D$13,MATCH(AC211,List!$C$2:$C$13,0),2),""),"",IF(INDEX(List!$C$2:$D$13,MATCH(AC213,List!$C$2:$C$13,0),2)=12,IF(INDEX(List!$C$2:$D$13,MATCH(AC211,List!$C$2:$C$13,0),2)=1,0,IF(INDEX(List!$C$2:$D$13,MATCH(AC213,List!$C$2:$C$13,0),2)&gt;=(INDEX(List!$C$2:$D$13,MATCH(AC211,List!$C$2:$C$13,0),2)-1),INDEX(List!$C$2:$D$13,MATCH(AC213,List!$C$2:$C$13,0),2)-INDEX(List!$C$2:$D$13,MATCH(AC211,List!$C$2:$C$13,0),2)+1,12-INDEX(List!$C$2:$D$13,MATCH(AC211,List!$C$2:$C$13,0),2)+INDEX(List!$C$2:$D$13,MATCH(AC213,List!$C$2:$C$13,0),2)+1)),IF(INDEX(List!$C$2:$D$13,MATCH(AC213,List!$C$2:$C$13,0),2)&gt;=(INDEX(List!$C$2:$D$13,MATCH(AC211,List!$C$2:$C$13,0),2)-1),INDEX(List!$C$2:$D$13,MATCH(AC213,List!$C$2:$C$13,0),2)-INDEX(List!$C$2:$D$13,MATCH(AC211,List!$C$2:$C$13,0),2)+1,12-INDEX(List!$C$2:$D$13,MATCH(AC211,List!$C$2:$C$13,0),2)+INDEX(List!$C$2:$D$13,MATCH(AC213,List!$C$2:$C$13,0),2)+1))))&lt;=1," month"," months")))</f>
        <v/>
      </c>
      <c r="Y213" s="379"/>
      <c r="Z213" s="380"/>
      <c r="AA213" s="238" t="s">
        <v>135</v>
      </c>
      <c r="AB213" s="221"/>
      <c r="AC213" s="382"/>
      <c r="AD213" s="221" t="s">
        <v>13</v>
      </c>
      <c r="AE213" s="221"/>
      <c r="AF213" s="223"/>
      <c r="AG213" s="392"/>
      <c r="AH213" s="250"/>
      <c r="AI213" s="251"/>
      <c r="AJ213" s="403"/>
    </row>
    <row r="214" spans="2:36" ht="15" customHeight="1">
      <c r="C214" s="411"/>
      <c r="D214" s="412"/>
      <c r="E214" s="412"/>
      <c r="F214" s="412"/>
      <c r="G214" s="412"/>
      <c r="H214" s="412"/>
      <c r="I214" s="412"/>
      <c r="J214" s="412"/>
      <c r="K214" s="412"/>
      <c r="L214" s="413"/>
      <c r="M214" s="416"/>
      <c r="N214" s="412"/>
      <c r="O214" s="412"/>
      <c r="P214" s="412"/>
      <c r="Q214" s="412"/>
      <c r="R214" s="413"/>
      <c r="S214" s="416"/>
      <c r="T214" s="412"/>
      <c r="U214" s="412"/>
      <c r="V214" s="412"/>
      <c r="W214" s="413"/>
      <c r="X214" s="389"/>
      <c r="Y214" s="390"/>
      <c r="Z214" s="391"/>
      <c r="AA214" s="239"/>
      <c r="AB214" s="240"/>
      <c r="AC214" s="384"/>
      <c r="AD214" s="240"/>
      <c r="AE214" s="240"/>
      <c r="AF214" s="241"/>
      <c r="AG214" s="239"/>
      <c r="AH214" s="240"/>
      <c r="AI214" s="241"/>
      <c r="AJ214" s="404"/>
    </row>
    <row r="215" spans="2:36" ht="15" customHeight="1">
      <c r="C215" s="370"/>
      <c r="D215" s="233"/>
      <c r="E215" s="233"/>
      <c r="F215" s="233"/>
      <c r="G215" s="233"/>
      <c r="H215" s="233"/>
      <c r="I215" s="233"/>
      <c r="J215" s="233"/>
      <c r="K215" s="233"/>
      <c r="L215" s="274"/>
      <c r="M215" s="264"/>
      <c r="N215" s="264"/>
      <c r="O215" s="264"/>
      <c r="P215" s="264"/>
      <c r="Q215" s="264"/>
      <c r="R215" s="264"/>
      <c r="S215" s="264"/>
      <c r="T215" s="264"/>
      <c r="U215" s="264"/>
      <c r="V215" s="264"/>
      <c r="W215" s="264"/>
      <c r="X215" s="451" t="str">
        <f>IF(COUNTIF(AE217,""),"",IF(COUNTIF(AE215,""),"",IF(INDEX(List!$C$2:$D$13,MATCH(AC217,List!$C$2:$C$13,0),2)=12,IF(INDEX(List!$C$2:$D$13,MATCH(AC215,List!$C$2:$C$13,0),2)=1,AE217-AE215+1,IF(INDEX(List!$C$2:$D$13,MATCH(AC217,List!$C$2:$C$13,0),2)&gt;=(INDEX(List!$C$2:$D$13,MATCH(AC215,List!$C$2:$C$13,0),2)-1),AE217-AE215,AE217-AE215-1)),IF(INDEX(List!$C$2:$D$13,MATCH(AC217,List!$C$2:$C$13,0),2)&gt;=(INDEX(List!$C$2:$D$13,MATCH(AC215,List!$C$2:$C$13,0),2)-1),AE217-AE215,AE217-AE215-1))&amp;IF(IF(COUNTIF(AE217,""),"",IF(COUNTIF(AE215,""),"",IF(INDEX(List!$C$2:$D$13,MATCH(AC217,List!$C$2:$C$13,0),2)=12,IF(INDEX(List!$C$2:$D$13,MATCH(AC215,List!$C$2:$C$13,0),2)=1,AE217-AE215+1,IF(INDEX(List!$C$2:$D$13,MATCH(AC217,List!$C$2:$C$13,0),2)&gt;=(INDEX(List!$C$2:$D$13,MATCH(AC215,List!$C$2:$C$13,0),2)-1),AE217-AE215,AE217-AE215-1)),IF(INDEX(List!$C$2:$D$13,MATCH(AC217,List!$C$2:$C$13,0),2)&gt;=(INDEX(List!$C$2:$D$13,MATCH(AC215,List!$C$2:$C$13,0),2)-1),AE217-AE215,AE217-AE215-1))))&lt;=1," year"," years ")))</f>
        <v/>
      </c>
      <c r="Y215" s="452"/>
      <c r="Z215" s="453"/>
      <c r="AA215" s="381" t="s">
        <v>36</v>
      </c>
      <c r="AB215" s="382"/>
      <c r="AC215" s="382"/>
      <c r="AD215" s="221" t="s">
        <v>13</v>
      </c>
      <c r="AE215" s="221"/>
      <c r="AF215" s="223"/>
      <c r="AG215" s="385"/>
      <c r="AH215" s="385"/>
      <c r="AI215" s="385"/>
      <c r="AJ215" s="387"/>
    </row>
    <row r="216" spans="2:36" ht="15" customHeight="1">
      <c r="C216" s="371"/>
      <c r="D216" s="372"/>
      <c r="E216" s="372"/>
      <c r="F216" s="372"/>
      <c r="G216" s="372"/>
      <c r="H216" s="372"/>
      <c r="I216" s="372"/>
      <c r="J216" s="372"/>
      <c r="K216" s="372"/>
      <c r="L216" s="373"/>
      <c r="M216" s="264"/>
      <c r="N216" s="264"/>
      <c r="O216" s="264"/>
      <c r="P216" s="264"/>
      <c r="Q216" s="264"/>
      <c r="R216" s="264"/>
      <c r="S216" s="264"/>
      <c r="T216" s="264"/>
      <c r="U216" s="264"/>
      <c r="V216" s="264"/>
      <c r="W216" s="264"/>
      <c r="X216" s="378"/>
      <c r="Y216" s="379"/>
      <c r="Z216" s="380"/>
      <c r="AA216" s="383"/>
      <c r="AB216" s="384"/>
      <c r="AC216" s="384"/>
      <c r="AD216" s="240"/>
      <c r="AE216" s="240"/>
      <c r="AF216" s="241"/>
      <c r="AG216" s="385"/>
      <c r="AH216" s="385"/>
      <c r="AI216" s="385"/>
      <c r="AJ216" s="387"/>
    </row>
    <row r="217" spans="2:36" ht="15" customHeight="1">
      <c r="C217" s="371"/>
      <c r="D217" s="372"/>
      <c r="E217" s="372"/>
      <c r="F217" s="372"/>
      <c r="G217" s="372"/>
      <c r="H217" s="372"/>
      <c r="I217" s="372"/>
      <c r="J217" s="372"/>
      <c r="K217" s="372"/>
      <c r="L217" s="373"/>
      <c r="M217" s="264"/>
      <c r="N217" s="264"/>
      <c r="O217" s="264"/>
      <c r="P217" s="264"/>
      <c r="Q217" s="264"/>
      <c r="R217" s="264"/>
      <c r="S217" s="264"/>
      <c r="T217" s="264"/>
      <c r="U217" s="264"/>
      <c r="V217" s="264"/>
      <c r="W217" s="264"/>
      <c r="X217" s="378" t="str">
        <f>IF(COUNTIF(AC217,""),"",IF(COUNTIF(AC215,""),"",IF(INDEX(List!$C$2:$D$13,MATCH(AC217,List!$C$2:$C$13,0),2)=12,IF(INDEX(List!$C$2:$D$13,MATCH(AC215,List!$C$2:$C$13,0),2)=1,0,IF(INDEX(List!$C$2:$D$13,MATCH(AC217,List!$C$2:$C$13,0),2)&gt;=(INDEX(List!$C$2:$D$13,MATCH(AC215,List!$C$2:$C$13,0),2)-1),INDEX(List!$C$2:$D$13,MATCH(AC217,List!$C$2:$C$13,0),2)-INDEX(List!$C$2:$D$13,MATCH(AC215,List!$C$2:$C$13,0),2)+1,12-INDEX(List!$C$2:$D$13,MATCH(AC215,List!$C$2:$C$13,0),2)+INDEX(List!$C$2:$D$13,MATCH(AC217,List!$C$2:$C$13,0),2)+1)),IF(INDEX(List!$C$2:$D$13,MATCH(AC217,List!$C$2:$C$13,0),2)&gt;=(INDEX(List!$C$2:$D$13,MATCH(AC215,List!$C$2:$C$13,0),2)-1),INDEX(List!$C$2:$D$13,MATCH(AC217,List!$C$2:$C$13,0),2)-INDEX(List!$C$2:$D$13,MATCH(AC215,List!$C$2:$C$13,0),2)+1,12-INDEX(List!$C$2:$D$13,MATCH(AC215,List!$C$2:$C$13,0),2)+INDEX(List!$C$2:$D$13,MATCH(AC217,List!$C$2:$C$13,0),2)+1))&amp;IF(IF(COUNTIF(INDEX(List!$C$2:$D$13,MATCH(AC217,List!$C$2:$C$13,0),2),""),"",IF(COUNTIF(INDEX(List!$C$2:$D$13,MATCH(AC215,List!$C$2:$C$13,0),2),""),"",IF(INDEX(List!$C$2:$D$13,MATCH(AC217,List!$C$2:$C$13,0),2)=12,IF(INDEX(List!$C$2:$D$13,MATCH(AC215,List!$C$2:$C$13,0),2)=1,0,IF(INDEX(List!$C$2:$D$13,MATCH(AC217,List!$C$2:$C$13,0),2)&gt;=(INDEX(List!$C$2:$D$13,MATCH(AC215,List!$C$2:$C$13,0),2)-1),INDEX(List!$C$2:$D$13,MATCH(AC217,List!$C$2:$C$13,0),2)-INDEX(List!$C$2:$D$13,MATCH(AC215,List!$C$2:$C$13,0),2)+1,12-INDEX(List!$C$2:$D$13,MATCH(AC215,List!$C$2:$C$13,0),2)+INDEX(List!$C$2:$D$13,MATCH(AC217,List!$C$2:$C$13,0),2)+1)),IF(INDEX(List!$C$2:$D$13,MATCH(AC217,List!$C$2:$C$13,0),2)&gt;=(INDEX(List!$C$2:$D$13,MATCH(AC215,List!$C$2:$C$13,0),2)-1),INDEX(List!$C$2:$D$13,MATCH(AC217,List!$C$2:$C$13,0),2)-INDEX(List!$C$2:$D$13,MATCH(AC215,List!$C$2:$C$13,0),2)+1,12-INDEX(List!$C$2:$D$13,MATCH(AC215,List!$C$2:$C$13,0),2)+INDEX(List!$C$2:$D$13,MATCH(AC217,List!$C$2:$C$13,0),2)+1))))&lt;=1," month"," months")))</f>
        <v/>
      </c>
      <c r="Y217" s="379"/>
      <c r="Z217" s="380"/>
      <c r="AA217" s="392" t="s">
        <v>37</v>
      </c>
      <c r="AB217" s="250"/>
      <c r="AC217" s="393"/>
      <c r="AD217" s="250" t="s">
        <v>13</v>
      </c>
      <c r="AE217" s="250"/>
      <c r="AF217" s="251"/>
      <c r="AG217" s="385"/>
      <c r="AH217" s="385"/>
      <c r="AI217" s="385"/>
      <c r="AJ217" s="387"/>
    </row>
    <row r="218" spans="2:36" ht="15" customHeight="1">
      <c r="C218" s="400"/>
      <c r="D218" s="235"/>
      <c r="E218" s="235"/>
      <c r="F218" s="235"/>
      <c r="G218" s="235"/>
      <c r="H218" s="235"/>
      <c r="I218" s="235"/>
      <c r="J218" s="235"/>
      <c r="K218" s="235"/>
      <c r="L218" s="276"/>
      <c r="M218" s="264"/>
      <c r="N218" s="264"/>
      <c r="O218" s="264"/>
      <c r="P218" s="264"/>
      <c r="Q218" s="264"/>
      <c r="R218" s="264"/>
      <c r="S218" s="264"/>
      <c r="T218" s="264"/>
      <c r="U218" s="264"/>
      <c r="V218" s="264"/>
      <c r="W218" s="264"/>
      <c r="X218" s="389"/>
      <c r="Y218" s="390"/>
      <c r="Z218" s="391"/>
      <c r="AA218" s="239"/>
      <c r="AB218" s="240"/>
      <c r="AC218" s="384"/>
      <c r="AD218" s="240"/>
      <c r="AE218" s="240"/>
      <c r="AF218" s="241"/>
      <c r="AG218" s="385"/>
      <c r="AH218" s="385"/>
      <c r="AI218" s="385"/>
      <c r="AJ218" s="387"/>
    </row>
    <row r="219" spans="2:36" ht="15" customHeight="1">
      <c r="C219" s="370"/>
      <c r="D219" s="233"/>
      <c r="E219" s="233"/>
      <c r="F219" s="233"/>
      <c r="G219" s="233"/>
      <c r="H219" s="233"/>
      <c r="I219" s="233"/>
      <c r="J219" s="233"/>
      <c r="K219" s="233"/>
      <c r="L219" s="274"/>
      <c r="M219" s="264"/>
      <c r="N219" s="264"/>
      <c r="O219" s="264"/>
      <c r="P219" s="264"/>
      <c r="Q219" s="264"/>
      <c r="R219" s="264"/>
      <c r="S219" s="264"/>
      <c r="T219" s="264"/>
      <c r="U219" s="264"/>
      <c r="V219" s="264"/>
      <c r="W219" s="264"/>
      <c r="X219" s="378" t="str">
        <f>IF(COUNTIF(AE221,""),"",IF(COUNTIF(AE219,""),"",IF(INDEX(List!$C$2:$D$13,MATCH(AC221,List!$C$2:$C$13,0),2)=12,IF(INDEX(List!$C$2:$D$13,MATCH(AC219,List!$C$2:$C$13,0),2)=1,AE221-AE219+1,IF(INDEX(List!$C$2:$D$13,MATCH(AC221,List!$C$2:$C$13,0),2)&gt;=(INDEX(List!$C$2:$D$13,MATCH(AC219,List!$C$2:$C$13,0),2)-1),AE221-AE219,AE221-AE219-1)),IF(INDEX(List!$C$2:$D$13,MATCH(AC221,List!$C$2:$C$13,0),2)&gt;=(INDEX(List!$C$2:$D$13,MATCH(AC219,List!$C$2:$C$13,0),2)-1),AE221-AE219,AE221-AE219-1))&amp;IF(IF(COUNTIF(AE221,""),"",IF(COUNTIF(AE219,""),"",IF(INDEX(List!$C$2:$D$13,MATCH(AC221,List!$C$2:$C$13,0),2)=12,IF(INDEX(List!$C$2:$D$13,MATCH(AC219,List!$C$2:$C$13,0),2)=1,AE221-AE219+1,IF(INDEX(List!$C$2:$D$13,MATCH(AC221,List!$C$2:$C$13,0),2)&gt;=(INDEX(List!$C$2:$D$13,MATCH(AC219,List!$C$2:$C$13,0),2)-1),AE221-AE219,AE221-AE219-1)),IF(INDEX(List!$C$2:$D$13,MATCH(AC221,List!$C$2:$C$13,0),2)&gt;=(INDEX(List!$C$2:$D$13,MATCH(AC219,List!$C$2:$C$13,0),2)-1),AE221-AE219,AE221-AE219-1))))&lt;=1," year"," years ")))</f>
        <v/>
      </c>
      <c r="Y219" s="379"/>
      <c r="Z219" s="380"/>
      <c r="AA219" s="381" t="s">
        <v>36</v>
      </c>
      <c r="AB219" s="382"/>
      <c r="AC219" s="382"/>
      <c r="AD219" s="221" t="s">
        <v>13</v>
      </c>
      <c r="AE219" s="221"/>
      <c r="AF219" s="223"/>
      <c r="AG219" s="385"/>
      <c r="AH219" s="385"/>
      <c r="AI219" s="385"/>
      <c r="AJ219" s="387"/>
    </row>
    <row r="220" spans="2:36" ht="15" customHeight="1">
      <c r="C220" s="371"/>
      <c r="D220" s="372"/>
      <c r="E220" s="372"/>
      <c r="F220" s="372"/>
      <c r="G220" s="372"/>
      <c r="H220" s="372"/>
      <c r="I220" s="372"/>
      <c r="J220" s="372"/>
      <c r="K220" s="372"/>
      <c r="L220" s="373"/>
      <c r="M220" s="264"/>
      <c r="N220" s="264"/>
      <c r="O220" s="264"/>
      <c r="P220" s="264"/>
      <c r="Q220" s="264"/>
      <c r="R220" s="264"/>
      <c r="S220" s="264"/>
      <c r="T220" s="264"/>
      <c r="U220" s="264"/>
      <c r="V220" s="264"/>
      <c r="W220" s="264"/>
      <c r="X220" s="378"/>
      <c r="Y220" s="379"/>
      <c r="Z220" s="380"/>
      <c r="AA220" s="383"/>
      <c r="AB220" s="384"/>
      <c r="AC220" s="384"/>
      <c r="AD220" s="240"/>
      <c r="AE220" s="240"/>
      <c r="AF220" s="241"/>
      <c r="AG220" s="385"/>
      <c r="AH220" s="385"/>
      <c r="AI220" s="385"/>
      <c r="AJ220" s="387"/>
    </row>
    <row r="221" spans="2:36" ht="15" customHeight="1">
      <c r="C221" s="371"/>
      <c r="D221" s="372"/>
      <c r="E221" s="372"/>
      <c r="F221" s="372"/>
      <c r="G221" s="372"/>
      <c r="H221" s="372"/>
      <c r="I221" s="372"/>
      <c r="J221" s="372"/>
      <c r="K221" s="372"/>
      <c r="L221" s="373"/>
      <c r="M221" s="264"/>
      <c r="N221" s="264"/>
      <c r="O221" s="264"/>
      <c r="P221" s="264"/>
      <c r="Q221" s="264"/>
      <c r="R221" s="264"/>
      <c r="S221" s="264"/>
      <c r="T221" s="264"/>
      <c r="U221" s="264"/>
      <c r="V221" s="264"/>
      <c r="W221" s="264"/>
      <c r="X221" s="378" t="str">
        <f>IF(COUNTIF(AC221,""),"",IF(COUNTIF(AC219,""),"",IF(INDEX(List!$C$2:$D$13,MATCH(AC221,List!$C$2:$C$13,0),2)=12,IF(INDEX(List!$C$2:$D$13,MATCH(AC219,List!$C$2:$C$13,0),2)=1,0,IF(INDEX(List!$C$2:$D$13,MATCH(AC221,List!$C$2:$C$13,0),2)&gt;=(INDEX(List!$C$2:$D$13,MATCH(AC219,List!$C$2:$C$13,0),2)-1),INDEX(List!$C$2:$D$13,MATCH(AC221,List!$C$2:$C$13,0),2)-INDEX(List!$C$2:$D$13,MATCH(AC219,List!$C$2:$C$13,0),2)+1,12-INDEX(List!$C$2:$D$13,MATCH(AC219,List!$C$2:$C$13,0),2)+INDEX(List!$C$2:$D$13,MATCH(AC221,List!$C$2:$C$13,0),2)+1)),IF(INDEX(List!$C$2:$D$13,MATCH(AC221,List!$C$2:$C$13,0),2)&gt;=(INDEX(List!$C$2:$D$13,MATCH(AC219,List!$C$2:$C$13,0),2)-1),INDEX(List!$C$2:$D$13,MATCH(AC221,List!$C$2:$C$13,0),2)-INDEX(List!$C$2:$D$13,MATCH(AC219,List!$C$2:$C$13,0),2)+1,12-INDEX(List!$C$2:$D$13,MATCH(AC219,List!$C$2:$C$13,0),2)+INDEX(List!$C$2:$D$13,MATCH(AC221,List!$C$2:$C$13,0),2)+1))&amp;IF(IF(COUNTIF(INDEX(List!$C$2:$D$13,MATCH(AC221,List!$C$2:$C$13,0),2),""),"",IF(COUNTIF(INDEX(List!$C$2:$D$13,MATCH(AC219,List!$C$2:$C$13,0),2),""),"",IF(INDEX(List!$C$2:$D$13,MATCH(AC221,List!$C$2:$C$13,0),2)=12,IF(INDEX(List!$C$2:$D$13,MATCH(AC219,List!$C$2:$C$13,0),2)=1,0,IF(INDEX(List!$C$2:$D$13,MATCH(AC221,List!$C$2:$C$13,0),2)&gt;=(INDEX(List!$C$2:$D$13,MATCH(AC219,List!$C$2:$C$13,0),2)-1),INDEX(List!$C$2:$D$13,MATCH(AC221,List!$C$2:$C$13,0),2)-INDEX(List!$C$2:$D$13,MATCH(AC219,List!$C$2:$C$13,0),2)+1,12-INDEX(List!$C$2:$D$13,MATCH(AC219,List!$C$2:$C$13,0),2)+INDEX(List!$C$2:$D$13,MATCH(AC221,List!$C$2:$C$13,0),2)+1)),IF(INDEX(List!$C$2:$D$13,MATCH(AC221,List!$C$2:$C$13,0),2)&gt;=(INDEX(List!$C$2:$D$13,MATCH(AC219,List!$C$2:$C$13,0),2)-1),INDEX(List!$C$2:$D$13,MATCH(AC221,List!$C$2:$C$13,0),2)-INDEX(List!$C$2:$D$13,MATCH(AC219,List!$C$2:$C$13,0),2)+1,12-INDEX(List!$C$2:$D$13,MATCH(AC219,List!$C$2:$C$13,0),2)+INDEX(List!$C$2:$D$13,MATCH(AC221,List!$C$2:$C$13,0),2)+1))))&lt;=1," month"," months")))</f>
        <v/>
      </c>
      <c r="Y221" s="379"/>
      <c r="Z221" s="380"/>
      <c r="AA221" s="392" t="s">
        <v>37</v>
      </c>
      <c r="AB221" s="250"/>
      <c r="AC221" s="393"/>
      <c r="AD221" s="250" t="s">
        <v>13</v>
      </c>
      <c r="AE221" s="250"/>
      <c r="AF221" s="251"/>
      <c r="AG221" s="385"/>
      <c r="AH221" s="385"/>
      <c r="AI221" s="385"/>
      <c r="AJ221" s="387"/>
    </row>
    <row r="222" spans="2:36" ht="15" customHeight="1">
      <c r="C222" s="400"/>
      <c r="D222" s="235"/>
      <c r="E222" s="235"/>
      <c r="F222" s="235"/>
      <c r="G222" s="235"/>
      <c r="H222" s="235"/>
      <c r="I222" s="235"/>
      <c r="J222" s="235"/>
      <c r="K222" s="235"/>
      <c r="L222" s="276"/>
      <c r="M222" s="264"/>
      <c r="N222" s="264"/>
      <c r="O222" s="264"/>
      <c r="P222" s="264"/>
      <c r="Q222" s="264"/>
      <c r="R222" s="264"/>
      <c r="S222" s="264"/>
      <c r="T222" s="264"/>
      <c r="U222" s="264"/>
      <c r="V222" s="264"/>
      <c r="W222" s="264"/>
      <c r="X222" s="389"/>
      <c r="Y222" s="390"/>
      <c r="Z222" s="391"/>
      <c r="AA222" s="239"/>
      <c r="AB222" s="240"/>
      <c r="AC222" s="384"/>
      <c r="AD222" s="240"/>
      <c r="AE222" s="240"/>
      <c r="AF222" s="241"/>
      <c r="AG222" s="385"/>
      <c r="AH222" s="385"/>
      <c r="AI222" s="385"/>
      <c r="AJ222" s="387"/>
    </row>
    <row r="223" spans="2:36" ht="15" customHeight="1">
      <c r="C223" s="370"/>
      <c r="D223" s="233"/>
      <c r="E223" s="233"/>
      <c r="F223" s="233"/>
      <c r="G223" s="233"/>
      <c r="H223" s="233"/>
      <c r="I223" s="233"/>
      <c r="J223" s="233"/>
      <c r="K223" s="233"/>
      <c r="L223" s="274"/>
      <c r="M223" s="264"/>
      <c r="N223" s="264"/>
      <c r="O223" s="264"/>
      <c r="P223" s="264"/>
      <c r="Q223" s="264"/>
      <c r="R223" s="264"/>
      <c r="S223" s="264"/>
      <c r="T223" s="264"/>
      <c r="U223" s="264"/>
      <c r="V223" s="264"/>
      <c r="W223" s="264"/>
      <c r="X223" s="378" t="str">
        <f>IF(COUNTIF(AE225,""),"",IF(COUNTIF(AE223,""),"",IF(INDEX(List!$C$2:$D$13,MATCH(AC225,List!$C$2:$C$13,0),2)=12,IF(INDEX(List!$C$2:$D$13,MATCH(AC223,List!$C$2:$C$13,0),2)=1,AE225-AE223+1,IF(INDEX(List!$C$2:$D$13,MATCH(AC225,List!$C$2:$C$13,0),2)&gt;=(INDEX(List!$C$2:$D$13,MATCH(AC223,List!$C$2:$C$13,0),2)-1),AE225-AE223,AE225-AE223-1)),IF(INDEX(List!$C$2:$D$13,MATCH(AC225,List!$C$2:$C$13,0),2)&gt;=(INDEX(List!$C$2:$D$13,MATCH(AC223,List!$C$2:$C$13,0),2)-1),AE225-AE223,AE225-AE223-1))&amp;IF(IF(COUNTIF(AE225,""),"",IF(COUNTIF(AE223,""),"",IF(INDEX(List!$C$2:$D$13,MATCH(AC225,List!$C$2:$C$13,0),2)=12,IF(INDEX(List!$C$2:$D$13,MATCH(AC223,List!$C$2:$C$13,0),2)=1,AE225-AE223+1,IF(INDEX(List!$C$2:$D$13,MATCH(AC225,List!$C$2:$C$13,0),2)&gt;=(INDEX(List!$C$2:$D$13,MATCH(AC223,List!$C$2:$C$13,0),2)-1),AE225-AE223,AE225-AE223-1)),IF(INDEX(List!$C$2:$D$13,MATCH(AC225,List!$C$2:$C$13,0),2)&gt;=(INDEX(List!$C$2:$D$13,MATCH(AC223,List!$C$2:$C$13,0),2)-1),AE225-AE223,AE225-AE223-1))))&lt;=1," year"," years ")))</f>
        <v/>
      </c>
      <c r="Y223" s="379"/>
      <c r="Z223" s="380"/>
      <c r="AA223" s="381" t="s">
        <v>36</v>
      </c>
      <c r="AB223" s="382"/>
      <c r="AC223" s="382"/>
      <c r="AD223" s="221" t="s">
        <v>13</v>
      </c>
      <c r="AE223" s="221"/>
      <c r="AF223" s="223"/>
      <c r="AG223" s="385"/>
      <c r="AH223" s="385"/>
      <c r="AI223" s="385"/>
      <c r="AJ223" s="387"/>
    </row>
    <row r="224" spans="2:36" ht="15" customHeight="1">
      <c r="C224" s="371"/>
      <c r="D224" s="372"/>
      <c r="E224" s="372"/>
      <c r="F224" s="372"/>
      <c r="G224" s="372"/>
      <c r="H224" s="372"/>
      <c r="I224" s="372"/>
      <c r="J224" s="372"/>
      <c r="K224" s="372"/>
      <c r="L224" s="373"/>
      <c r="M224" s="264"/>
      <c r="N224" s="264"/>
      <c r="O224" s="264"/>
      <c r="P224" s="264"/>
      <c r="Q224" s="264"/>
      <c r="R224" s="264"/>
      <c r="S224" s="264"/>
      <c r="T224" s="264"/>
      <c r="U224" s="264"/>
      <c r="V224" s="264"/>
      <c r="W224" s="264"/>
      <c r="X224" s="378"/>
      <c r="Y224" s="379"/>
      <c r="Z224" s="380"/>
      <c r="AA224" s="383"/>
      <c r="AB224" s="384"/>
      <c r="AC224" s="384"/>
      <c r="AD224" s="240"/>
      <c r="AE224" s="240"/>
      <c r="AF224" s="241"/>
      <c r="AG224" s="385"/>
      <c r="AH224" s="385"/>
      <c r="AI224" s="385"/>
      <c r="AJ224" s="387"/>
    </row>
    <row r="225" spans="3:36" ht="15" customHeight="1">
      <c r="C225" s="371"/>
      <c r="D225" s="372"/>
      <c r="E225" s="372"/>
      <c r="F225" s="372"/>
      <c r="G225" s="372"/>
      <c r="H225" s="372"/>
      <c r="I225" s="372"/>
      <c r="J225" s="372"/>
      <c r="K225" s="372"/>
      <c r="L225" s="373"/>
      <c r="M225" s="264"/>
      <c r="N225" s="264"/>
      <c r="O225" s="264"/>
      <c r="P225" s="264"/>
      <c r="Q225" s="264"/>
      <c r="R225" s="264"/>
      <c r="S225" s="264"/>
      <c r="T225" s="264"/>
      <c r="U225" s="264"/>
      <c r="V225" s="264"/>
      <c r="W225" s="264"/>
      <c r="X225" s="378" t="str">
        <f>IF(COUNTIF(AC225,""),"",IF(COUNTIF(AC223,""),"",IF(INDEX(List!$C$2:$D$13,MATCH(AC225,List!$C$2:$C$13,0),2)=12,IF(INDEX(List!$C$2:$D$13,MATCH(AC223,List!$C$2:$C$13,0),2)=1,0,IF(INDEX(List!$C$2:$D$13,MATCH(AC225,List!$C$2:$C$13,0),2)&gt;=(INDEX(List!$C$2:$D$13,MATCH(AC223,List!$C$2:$C$13,0),2)-1),INDEX(List!$C$2:$D$13,MATCH(AC225,List!$C$2:$C$13,0),2)-INDEX(List!$C$2:$D$13,MATCH(AC223,List!$C$2:$C$13,0),2)+1,12-INDEX(List!$C$2:$D$13,MATCH(AC223,List!$C$2:$C$13,0),2)+INDEX(List!$C$2:$D$13,MATCH(AC225,List!$C$2:$C$13,0),2)+1)),IF(INDEX(List!$C$2:$D$13,MATCH(AC225,List!$C$2:$C$13,0),2)&gt;=(INDEX(List!$C$2:$D$13,MATCH(AC223,List!$C$2:$C$13,0),2)-1),INDEX(List!$C$2:$D$13,MATCH(AC225,List!$C$2:$C$13,0),2)-INDEX(List!$C$2:$D$13,MATCH(AC223,List!$C$2:$C$13,0),2)+1,12-INDEX(List!$C$2:$D$13,MATCH(AC223,List!$C$2:$C$13,0),2)+INDEX(List!$C$2:$D$13,MATCH(AC225,List!$C$2:$C$13,0),2)+1))&amp;IF(IF(COUNTIF(INDEX(List!$C$2:$D$13,MATCH(AC225,List!$C$2:$C$13,0),2),""),"",IF(COUNTIF(INDEX(List!$C$2:$D$13,MATCH(AC223,List!$C$2:$C$13,0),2),""),"",IF(INDEX(List!$C$2:$D$13,MATCH(AC225,List!$C$2:$C$13,0),2)=12,IF(INDEX(List!$C$2:$D$13,MATCH(AC223,List!$C$2:$C$13,0),2)=1,0,IF(INDEX(List!$C$2:$D$13,MATCH(AC225,List!$C$2:$C$13,0),2)&gt;=(INDEX(List!$C$2:$D$13,MATCH(AC223,List!$C$2:$C$13,0),2)-1),INDEX(List!$C$2:$D$13,MATCH(AC225,List!$C$2:$C$13,0),2)-INDEX(List!$C$2:$D$13,MATCH(AC223,List!$C$2:$C$13,0),2)+1,12-INDEX(List!$C$2:$D$13,MATCH(AC223,List!$C$2:$C$13,0),2)+INDEX(List!$C$2:$D$13,MATCH(AC225,List!$C$2:$C$13,0),2)+1)),IF(INDEX(List!$C$2:$D$13,MATCH(AC225,List!$C$2:$C$13,0),2)&gt;=(INDEX(List!$C$2:$D$13,MATCH(AC223,List!$C$2:$C$13,0),2)-1),INDEX(List!$C$2:$D$13,MATCH(AC225,List!$C$2:$C$13,0),2)-INDEX(List!$C$2:$D$13,MATCH(AC223,List!$C$2:$C$13,0),2)+1,12-INDEX(List!$C$2:$D$13,MATCH(AC223,List!$C$2:$C$13,0),2)+INDEX(List!$C$2:$D$13,MATCH(AC225,List!$C$2:$C$13,0),2)+1))))&lt;=1," month"," months")))</f>
        <v/>
      </c>
      <c r="Y225" s="379"/>
      <c r="Z225" s="380"/>
      <c r="AA225" s="392" t="s">
        <v>37</v>
      </c>
      <c r="AB225" s="250"/>
      <c r="AC225" s="393"/>
      <c r="AD225" s="250" t="s">
        <v>13</v>
      </c>
      <c r="AE225" s="250"/>
      <c r="AF225" s="251"/>
      <c r="AG225" s="385"/>
      <c r="AH225" s="385"/>
      <c r="AI225" s="385"/>
      <c r="AJ225" s="387"/>
    </row>
    <row r="226" spans="3:36" ht="15" customHeight="1">
      <c r="C226" s="400"/>
      <c r="D226" s="235"/>
      <c r="E226" s="235"/>
      <c r="F226" s="235"/>
      <c r="G226" s="235"/>
      <c r="H226" s="235"/>
      <c r="I226" s="235"/>
      <c r="J226" s="235"/>
      <c r="K226" s="235"/>
      <c r="L226" s="276"/>
      <c r="M226" s="264"/>
      <c r="N226" s="264"/>
      <c r="O226" s="264"/>
      <c r="P226" s="264"/>
      <c r="Q226" s="264"/>
      <c r="R226" s="264"/>
      <c r="S226" s="264"/>
      <c r="T226" s="264"/>
      <c r="U226" s="264"/>
      <c r="V226" s="264"/>
      <c r="W226" s="264"/>
      <c r="X226" s="389"/>
      <c r="Y226" s="390"/>
      <c r="Z226" s="391"/>
      <c r="AA226" s="239"/>
      <c r="AB226" s="240"/>
      <c r="AC226" s="384"/>
      <c r="AD226" s="240"/>
      <c r="AE226" s="240"/>
      <c r="AF226" s="241"/>
      <c r="AG226" s="385"/>
      <c r="AH226" s="385"/>
      <c r="AI226" s="385"/>
      <c r="AJ226" s="387"/>
    </row>
    <row r="227" spans="3:36" ht="15" customHeight="1">
      <c r="C227" s="370"/>
      <c r="D227" s="233"/>
      <c r="E227" s="233"/>
      <c r="F227" s="233"/>
      <c r="G227" s="233"/>
      <c r="H227" s="233"/>
      <c r="I227" s="233"/>
      <c r="J227" s="233"/>
      <c r="K227" s="233"/>
      <c r="L227" s="274"/>
      <c r="M227" s="264"/>
      <c r="N227" s="264"/>
      <c r="O227" s="264"/>
      <c r="P227" s="264"/>
      <c r="Q227" s="264"/>
      <c r="R227" s="264"/>
      <c r="S227" s="264"/>
      <c r="T227" s="264"/>
      <c r="U227" s="264"/>
      <c r="V227" s="264"/>
      <c r="W227" s="264"/>
      <c r="X227" s="378" t="str">
        <f>IF(COUNTIF(AE229,""),"",IF(COUNTIF(AE227,""),"",IF(INDEX(List!$C$2:$D$13,MATCH(AC229,List!$C$2:$C$13,0),2)=12,IF(INDEX(List!$C$2:$D$13,MATCH(AC227,List!$C$2:$C$13,0),2)=1,AE229-AE227+1,IF(INDEX(List!$C$2:$D$13,MATCH(AC229,List!$C$2:$C$13,0),2)&gt;=(INDEX(List!$C$2:$D$13,MATCH(AC227,List!$C$2:$C$13,0),2)-1),AE229-AE227,AE229-AE227-1)),IF(INDEX(List!$C$2:$D$13,MATCH(AC229,List!$C$2:$C$13,0),2)&gt;=(INDEX(List!$C$2:$D$13,MATCH(AC227,List!$C$2:$C$13,0),2)-1),AE229-AE227,AE229-AE227-1))&amp;IF(IF(COUNTIF(AE229,""),"",IF(COUNTIF(AE227,""),"",IF(INDEX(List!$C$2:$D$13,MATCH(AC229,List!$C$2:$C$13,0),2)=12,IF(INDEX(List!$C$2:$D$13,MATCH(AC227,List!$C$2:$C$13,0),2)=1,AE229-AE227+1,IF(INDEX(List!$C$2:$D$13,MATCH(AC229,List!$C$2:$C$13,0),2)&gt;=(INDEX(List!$C$2:$D$13,MATCH(AC227,List!$C$2:$C$13,0),2)-1),AE229-AE227,AE229-AE227-1)),IF(INDEX(List!$C$2:$D$13,MATCH(AC229,List!$C$2:$C$13,0),2)&gt;=(INDEX(List!$C$2:$D$13,MATCH(AC227,List!$C$2:$C$13,0),2)-1),AE229-AE227,AE229-AE227-1))))&lt;=1," year"," years ")))</f>
        <v/>
      </c>
      <c r="Y227" s="379"/>
      <c r="Z227" s="380"/>
      <c r="AA227" s="381" t="s">
        <v>36</v>
      </c>
      <c r="AB227" s="382"/>
      <c r="AC227" s="382"/>
      <c r="AD227" s="221" t="s">
        <v>13</v>
      </c>
      <c r="AE227" s="221"/>
      <c r="AF227" s="223"/>
      <c r="AG227" s="385"/>
      <c r="AH227" s="385"/>
      <c r="AI227" s="385"/>
      <c r="AJ227" s="387"/>
    </row>
    <row r="228" spans="3:36" ht="15" customHeight="1">
      <c r="C228" s="371"/>
      <c r="D228" s="372"/>
      <c r="E228" s="372"/>
      <c r="F228" s="372"/>
      <c r="G228" s="372"/>
      <c r="H228" s="372"/>
      <c r="I228" s="372"/>
      <c r="J228" s="372"/>
      <c r="K228" s="372"/>
      <c r="L228" s="373"/>
      <c r="M228" s="264"/>
      <c r="N228" s="264"/>
      <c r="O228" s="264"/>
      <c r="P228" s="264"/>
      <c r="Q228" s="264"/>
      <c r="R228" s="264"/>
      <c r="S228" s="264"/>
      <c r="T228" s="264"/>
      <c r="U228" s="264"/>
      <c r="V228" s="264"/>
      <c r="W228" s="264"/>
      <c r="X228" s="378"/>
      <c r="Y228" s="379"/>
      <c r="Z228" s="380"/>
      <c r="AA228" s="383"/>
      <c r="AB228" s="384"/>
      <c r="AC228" s="384"/>
      <c r="AD228" s="240"/>
      <c r="AE228" s="240"/>
      <c r="AF228" s="241"/>
      <c r="AG228" s="385"/>
      <c r="AH228" s="385"/>
      <c r="AI228" s="385"/>
      <c r="AJ228" s="387"/>
    </row>
    <row r="229" spans="3:36" ht="15" customHeight="1">
      <c r="C229" s="371"/>
      <c r="D229" s="372"/>
      <c r="E229" s="372"/>
      <c r="F229" s="372"/>
      <c r="G229" s="372"/>
      <c r="H229" s="372"/>
      <c r="I229" s="372"/>
      <c r="J229" s="372"/>
      <c r="K229" s="372"/>
      <c r="L229" s="373"/>
      <c r="M229" s="264"/>
      <c r="N229" s="264"/>
      <c r="O229" s="264"/>
      <c r="P229" s="264"/>
      <c r="Q229" s="264"/>
      <c r="R229" s="264"/>
      <c r="S229" s="264"/>
      <c r="T229" s="264"/>
      <c r="U229" s="264"/>
      <c r="V229" s="264"/>
      <c r="W229" s="264"/>
      <c r="X229" s="378" t="str">
        <f>IF(COUNTIF(AC229,""),"",IF(COUNTIF(AC227,""),"",IF(INDEX(List!$C$2:$D$13,MATCH(AC229,List!$C$2:$C$13,0),2)=12,IF(INDEX(List!$C$2:$D$13,MATCH(AC227,List!$C$2:$C$13,0),2)=1,0,IF(INDEX(List!$C$2:$D$13,MATCH(AC229,List!$C$2:$C$13,0),2)&gt;=(INDEX(List!$C$2:$D$13,MATCH(AC227,List!$C$2:$C$13,0),2)-1),INDEX(List!$C$2:$D$13,MATCH(AC229,List!$C$2:$C$13,0),2)-INDEX(List!$C$2:$D$13,MATCH(AC227,List!$C$2:$C$13,0),2)+1,12-INDEX(List!$C$2:$D$13,MATCH(AC227,List!$C$2:$C$13,0),2)+INDEX(List!$C$2:$D$13,MATCH(AC229,List!$C$2:$C$13,0),2)+1)),IF(INDEX(List!$C$2:$D$13,MATCH(AC229,List!$C$2:$C$13,0),2)&gt;=(INDEX(List!$C$2:$D$13,MATCH(AC227,List!$C$2:$C$13,0),2)-1),INDEX(List!$C$2:$D$13,MATCH(AC229,List!$C$2:$C$13,0),2)-INDEX(List!$C$2:$D$13,MATCH(AC227,List!$C$2:$C$13,0),2)+1,12-INDEX(List!$C$2:$D$13,MATCH(AC227,List!$C$2:$C$13,0),2)+INDEX(List!$C$2:$D$13,MATCH(AC229,List!$C$2:$C$13,0),2)+1))&amp;IF(IF(COUNTIF(INDEX(List!$C$2:$D$13,MATCH(AC229,List!$C$2:$C$13,0),2),""),"",IF(COUNTIF(INDEX(List!$C$2:$D$13,MATCH(AC227,List!$C$2:$C$13,0),2),""),"",IF(INDEX(List!$C$2:$D$13,MATCH(AC229,List!$C$2:$C$13,0),2)=12,IF(INDEX(List!$C$2:$D$13,MATCH(AC227,List!$C$2:$C$13,0),2)=1,0,IF(INDEX(List!$C$2:$D$13,MATCH(AC229,List!$C$2:$C$13,0),2)&gt;=(INDEX(List!$C$2:$D$13,MATCH(AC227,List!$C$2:$C$13,0),2)-1),INDEX(List!$C$2:$D$13,MATCH(AC229,List!$C$2:$C$13,0),2)-INDEX(List!$C$2:$D$13,MATCH(AC227,List!$C$2:$C$13,0),2)+1,12-INDEX(List!$C$2:$D$13,MATCH(AC227,List!$C$2:$C$13,0),2)+INDEX(List!$C$2:$D$13,MATCH(AC229,List!$C$2:$C$13,0),2)+1)),IF(INDEX(List!$C$2:$D$13,MATCH(AC229,List!$C$2:$C$13,0),2)&gt;=(INDEX(List!$C$2:$D$13,MATCH(AC227,List!$C$2:$C$13,0),2)-1),INDEX(List!$C$2:$D$13,MATCH(AC229,List!$C$2:$C$13,0),2)-INDEX(List!$C$2:$D$13,MATCH(AC227,List!$C$2:$C$13,0),2)+1,12-INDEX(List!$C$2:$D$13,MATCH(AC227,List!$C$2:$C$13,0),2)+INDEX(List!$C$2:$D$13,MATCH(AC229,List!$C$2:$C$13,0),2)+1))))&lt;=1," month"," months")))</f>
        <v/>
      </c>
      <c r="Y229" s="379"/>
      <c r="Z229" s="380"/>
      <c r="AA229" s="392" t="s">
        <v>37</v>
      </c>
      <c r="AB229" s="250"/>
      <c r="AC229" s="393"/>
      <c r="AD229" s="250" t="s">
        <v>13</v>
      </c>
      <c r="AE229" s="250"/>
      <c r="AF229" s="251"/>
      <c r="AG229" s="385"/>
      <c r="AH229" s="385"/>
      <c r="AI229" s="385"/>
      <c r="AJ229" s="387"/>
    </row>
    <row r="230" spans="3:36" ht="15" customHeight="1">
      <c r="C230" s="400"/>
      <c r="D230" s="235"/>
      <c r="E230" s="235"/>
      <c r="F230" s="235"/>
      <c r="G230" s="235"/>
      <c r="H230" s="235"/>
      <c r="I230" s="235"/>
      <c r="J230" s="235"/>
      <c r="K230" s="235"/>
      <c r="L230" s="276"/>
      <c r="M230" s="264"/>
      <c r="N230" s="264"/>
      <c r="O230" s="264"/>
      <c r="P230" s="264"/>
      <c r="Q230" s="264"/>
      <c r="R230" s="264"/>
      <c r="S230" s="264"/>
      <c r="T230" s="264"/>
      <c r="U230" s="264"/>
      <c r="V230" s="264"/>
      <c r="W230" s="264"/>
      <c r="X230" s="389"/>
      <c r="Y230" s="390"/>
      <c r="Z230" s="391"/>
      <c r="AA230" s="239"/>
      <c r="AB230" s="240"/>
      <c r="AC230" s="384"/>
      <c r="AD230" s="240"/>
      <c r="AE230" s="240"/>
      <c r="AF230" s="241"/>
      <c r="AG230" s="385"/>
      <c r="AH230" s="385"/>
      <c r="AI230" s="385"/>
      <c r="AJ230" s="387"/>
    </row>
    <row r="231" spans="3:36" ht="15" customHeight="1">
      <c r="C231" s="370"/>
      <c r="D231" s="233"/>
      <c r="E231" s="233"/>
      <c r="F231" s="233"/>
      <c r="G231" s="233"/>
      <c r="H231" s="233"/>
      <c r="I231" s="233"/>
      <c r="J231" s="233"/>
      <c r="K231" s="233"/>
      <c r="L231" s="274"/>
      <c r="M231" s="264"/>
      <c r="N231" s="264"/>
      <c r="O231" s="264"/>
      <c r="P231" s="264"/>
      <c r="Q231" s="264"/>
      <c r="R231" s="264"/>
      <c r="S231" s="264"/>
      <c r="T231" s="264"/>
      <c r="U231" s="264"/>
      <c r="V231" s="264"/>
      <c r="W231" s="264"/>
      <c r="X231" s="378" t="str">
        <f>IF(COUNTIF(AE233,""),"",IF(COUNTIF(AE231,""),"",IF(INDEX(List!$C$2:$D$13,MATCH(AC233,List!$C$2:$C$13,0),2)=12,IF(INDEX(List!$C$2:$D$13,MATCH(AC231,List!$C$2:$C$13,0),2)=1,AE233-AE231+1,IF(INDEX(List!$C$2:$D$13,MATCH(AC233,List!$C$2:$C$13,0),2)&gt;=(INDEX(List!$C$2:$D$13,MATCH(AC231,List!$C$2:$C$13,0),2)-1),AE233-AE231,AE233-AE231-1)),IF(INDEX(List!$C$2:$D$13,MATCH(AC233,List!$C$2:$C$13,0),2)&gt;=(INDEX(List!$C$2:$D$13,MATCH(AC231,List!$C$2:$C$13,0),2)-1),AE233-AE231,AE233-AE231-1))&amp;IF(IF(COUNTIF(AE233,""),"",IF(COUNTIF(AE231,""),"",IF(INDEX(List!$C$2:$D$13,MATCH(AC233,List!$C$2:$C$13,0),2)=12,IF(INDEX(List!$C$2:$D$13,MATCH(AC231,List!$C$2:$C$13,0),2)=1,AE233-AE231+1,IF(INDEX(List!$C$2:$D$13,MATCH(AC233,List!$C$2:$C$13,0),2)&gt;=(INDEX(List!$C$2:$D$13,MATCH(AC231,List!$C$2:$C$13,0),2)-1),AE233-AE231,AE233-AE231-1)),IF(INDEX(List!$C$2:$D$13,MATCH(AC233,List!$C$2:$C$13,0),2)&gt;=(INDEX(List!$C$2:$D$13,MATCH(AC231,List!$C$2:$C$13,0),2)-1),AE233-AE231,AE233-AE231-1))))&lt;=1," year"," years ")))</f>
        <v/>
      </c>
      <c r="Y231" s="379"/>
      <c r="Z231" s="380"/>
      <c r="AA231" s="381" t="s">
        <v>36</v>
      </c>
      <c r="AB231" s="382"/>
      <c r="AC231" s="382"/>
      <c r="AD231" s="221" t="s">
        <v>13</v>
      </c>
      <c r="AE231" s="221"/>
      <c r="AF231" s="223"/>
      <c r="AG231" s="385"/>
      <c r="AH231" s="385"/>
      <c r="AI231" s="385"/>
      <c r="AJ231" s="387"/>
    </row>
    <row r="232" spans="3:36" ht="15" customHeight="1">
      <c r="C232" s="371"/>
      <c r="D232" s="372"/>
      <c r="E232" s="372"/>
      <c r="F232" s="372"/>
      <c r="G232" s="372"/>
      <c r="H232" s="372"/>
      <c r="I232" s="372"/>
      <c r="J232" s="372"/>
      <c r="K232" s="372"/>
      <c r="L232" s="373"/>
      <c r="M232" s="264"/>
      <c r="N232" s="264"/>
      <c r="O232" s="264"/>
      <c r="P232" s="264"/>
      <c r="Q232" s="264"/>
      <c r="R232" s="264"/>
      <c r="S232" s="264"/>
      <c r="T232" s="264"/>
      <c r="U232" s="264"/>
      <c r="V232" s="264"/>
      <c r="W232" s="264"/>
      <c r="X232" s="378"/>
      <c r="Y232" s="379"/>
      <c r="Z232" s="380"/>
      <c r="AA232" s="383"/>
      <c r="AB232" s="384"/>
      <c r="AC232" s="384"/>
      <c r="AD232" s="240"/>
      <c r="AE232" s="240"/>
      <c r="AF232" s="241"/>
      <c r="AG232" s="385"/>
      <c r="AH232" s="385"/>
      <c r="AI232" s="385"/>
      <c r="AJ232" s="387"/>
    </row>
    <row r="233" spans="3:36" ht="15" customHeight="1">
      <c r="C233" s="371"/>
      <c r="D233" s="372"/>
      <c r="E233" s="372"/>
      <c r="F233" s="372"/>
      <c r="G233" s="372"/>
      <c r="H233" s="372"/>
      <c r="I233" s="372"/>
      <c r="J233" s="372"/>
      <c r="K233" s="372"/>
      <c r="L233" s="373"/>
      <c r="M233" s="264"/>
      <c r="N233" s="264"/>
      <c r="O233" s="264"/>
      <c r="P233" s="264"/>
      <c r="Q233" s="264"/>
      <c r="R233" s="264"/>
      <c r="S233" s="264"/>
      <c r="T233" s="264"/>
      <c r="U233" s="264"/>
      <c r="V233" s="264"/>
      <c r="W233" s="264"/>
      <c r="X233" s="378" t="str">
        <f>IF(COUNTIF(AC233,""),"",IF(COUNTIF(AC231,""),"",IF(INDEX(List!$C$2:$D$13,MATCH(AC233,List!$C$2:$C$13,0),2)=12,IF(INDEX(List!$C$2:$D$13,MATCH(AC231,List!$C$2:$C$13,0),2)=1,0,IF(INDEX(List!$C$2:$D$13,MATCH(AC233,List!$C$2:$C$13,0),2)&gt;=(INDEX(List!$C$2:$D$13,MATCH(AC231,List!$C$2:$C$13,0),2)-1),INDEX(List!$C$2:$D$13,MATCH(AC233,List!$C$2:$C$13,0),2)-INDEX(List!$C$2:$D$13,MATCH(AC231,List!$C$2:$C$13,0),2)+1,12-INDEX(List!$C$2:$D$13,MATCH(AC231,List!$C$2:$C$13,0),2)+INDEX(List!$C$2:$D$13,MATCH(AC233,List!$C$2:$C$13,0),2)+1)),IF(INDEX(List!$C$2:$D$13,MATCH(AC233,List!$C$2:$C$13,0),2)&gt;=(INDEX(List!$C$2:$D$13,MATCH(AC231,List!$C$2:$C$13,0),2)-1),INDEX(List!$C$2:$D$13,MATCH(AC233,List!$C$2:$C$13,0),2)-INDEX(List!$C$2:$D$13,MATCH(AC231,List!$C$2:$C$13,0),2)+1,12-INDEX(List!$C$2:$D$13,MATCH(AC231,List!$C$2:$C$13,0),2)+INDEX(List!$C$2:$D$13,MATCH(AC233,List!$C$2:$C$13,0),2)+1))&amp;IF(IF(COUNTIF(INDEX(List!$C$2:$D$13,MATCH(AC233,List!$C$2:$C$13,0),2),""),"",IF(COUNTIF(INDEX(List!$C$2:$D$13,MATCH(AC231,List!$C$2:$C$13,0),2),""),"",IF(INDEX(List!$C$2:$D$13,MATCH(AC233,List!$C$2:$C$13,0),2)=12,IF(INDEX(List!$C$2:$D$13,MATCH(AC231,List!$C$2:$C$13,0),2)=1,0,IF(INDEX(List!$C$2:$D$13,MATCH(AC233,List!$C$2:$C$13,0),2)&gt;=(INDEX(List!$C$2:$D$13,MATCH(AC231,List!$C$2:$C$13,0),2)-1),INDEX(List!$C$2:$D$13,MATCH(AC233,List!$C$2:$C$13,0),2)-INDEX(List!$C$2:$D$13,MATCH(AC231,List!$C$2:$C$13,0),2)+1,12-INDEX(List!$C$2:$D$13,MATCH(AC231,List!$C$2:$C$13,0),2)+INDEX(List!$C$2:$D$13,MATCH(AC233,List!$C$2:$C$13,0),2)+1)),IF(INDEX(List!$C$2:$D$13,MATCH(AC233,List!$C$2:$C$13,0),2)&gt;=(INDEX(List!$C$2:$D$13,MATCH(AC231,List!$C$2:$C$13,0),2)-1),INDEX(List!$C$2:$D$13,MATCH(AC233,List!$C$2:$C$13,0),2)-INDEX(List!$C$2:$D$13,MATCH(AC231,List!$C$2:$C$13,0),2)+1,12-INDEX(List!$C$2:$D$13,MATCH(AC231,List!$C$2:$C$13,0),2)+INDEX(List!$C$2:$D$13,MATCH(AC233,List!$C$2:$C$13,0),2)+1))))&lt;=1," month"," months")))</f>
        <v/>
      </c>
      <c r="Y233" s="379"/>
      <c r="Z233" s="380"/>
      <c r="AA233" s="392" t="s">
        <v>37</v>
      </c>
      <c r="AB233" s="250"/>
      <c r="AC233" s="393"/>
      <c r="AD233" s="250" t="s">
        <v>13</v>
      </c>
      <c r="AE233" s="250"/>
      <c r="AF233" s="251"/>
      <c r="AG233" s="385"/>
      <c r="AH233" s="385"/>
      <c r="AI233" s="385"/>
      <c r="AJ233" s="387"/>
    </row>
    <row r="234" spans="3:36" ht="15" customHeight="1">
      <c r="C234" s="400"/>
      <c r="D234" s="235"/>
      <c r="E234" s="235"/>
      <c r="F234" s="235"/>
      <c r="G234" s="235"/>
      <c r="H234" s="235"/>
      <c r="I234" s="235"/>
      <c r="J234" s="235"/>
      <c r="K234" s="235"/>
      <c r="L234" s="276"/>
      <c r="M234" s="264"/>
      <c r="N234" s="264"/>
      <c r="O234" s="264"/>
      <c r="P234" s="264"/>
      <c r="Q234" s="264"/>
      <c r="R234" s="264"/>
      <c r="S234" s="264"/>
      <c r="T234" s="264"/>
      <c r="U234" s="264"/>
      <c r="V234" s="264"/>
      <c r="W234" s="264"/>
      <c r="X234" s="389"/>
      <c r="Y234" s="390"/>
      <c r="Z234" s="391"/>
      <c r="AA234" s="239"/>
      <c r="AB234" s="240"/>
      <c r="AC234" s="384"/>
      <c r="AD234" s="240"/>
      <c r="AE234" s="240"/>
      <c r="AF234" s="241"/>
      <c r="AG234" s="401"/>
      <c r="AH234" s="401"/>
      <c r="AI234" s="401"/>
      <c r="AJ234" s="388"/>
    </row>
    <row r="235" spans="3:36" ht="15" customHeight="1">
      <c r="C235" s="370"/>
      <c r="D235" s="233"/>
      <c r="E235" s="233"/>
      <c r="F235" s="233"/>
      <c r="G235" s="233"/>
      <c r="H235" s="233"/>
      <c r="I235" s="233"/>
      <c r="J235" s="233"/>
      <c r="K235" s="233"/>
      <c r="L235" s="274"/>
      <c r="M235" s="264"/>
      <c r="N235" s="264"/>
      <c r="O235" s="264"/>
      <c r="P235" s="264"/>
      <c r="Q235" s="264"/>
      <c r="R235" s="264"/>
      <c r="S235" s="264"/>
      <c r="T235" s="264"/>
      <c r="U235" s="264"/>
      <c r="V235" s="264"/>
      <c r="W235" s="264"/>
      <c r="X235" s="378" t="str">
        <f>IF(COUNTIF(AE237,""),"",IF(COUNTIF(AE235,""),"",IF(INDEX(List!$C$2:$D$13,MATCH(AC237,List!$C$2:$C$13,0),2)=12,IF(INDEX(List!$C$2:$D$13,MATCH(AC235,List!$C$2:$C$13,0),2)=1,AE237-AE235+1,IF(INDEX(List!$C$2:$D$13,MATCH(AC237,List!$C$2:$C$13,0),2)&gt;=(INDEX(List!$C$2:$D$13,MATCH(AC235,List!$C$2:$C$13,0),2)-1),AE237-AE235,AE237-AE235-1)),IF(INDEX(List!$C$2:$D$13,MATCH(AC237,List!$C$2:$C$13,0),2)&gt;=(INDEX(List!$C$2:$D$13,MATCH(AC235,List!$C$2:$C$13,0),2)-1),AE237-AE235,AE237-AE235-1))&amp;IF(IF(COUNTIF(AE237,""),"",IF(COUNTIF(AE235,""),"",IF(INDEX(List!$C$2:$D$13,MATCH(AC237,List!$C$2:$C$13,0),2)=12,IF(INDEX(List!$C$2:$D$13,MATCH(AC235,List!$C$2:$C$13,0),2)=1,AE237-AE235+1,IF(INDEX(List!$C$2:$D$13,MATCH(AC237,List!$C$2:$C$13,0),2)&gt;=(INDEX(List!$C$2:$D$13,MATCH(AC235,List!$C$2:$C$13,0),2)-1),AE237-AE235,AE237-AE235-1)),IF(INDEX(List!$C$2:$D$13,MATCH(AC237,List!$C$2:$C$13,0),2)&gt;=(INDEX(List!$C$2:$D$13,MATCH(AC235,List!$C$2:$C$13,0),2)-1),AE237-AE235,AE237-AE235-1))))&lt;=1," year"," years ")))</f>
        <v/>
      </c>
      <c r="Y235" s="379"/>
      <c r="Z235" s="380"/>
      <c r="AA235" s="381" t="s">
        <v>36</v>
      </c>
      <c r="AB235" s="382"/>
      <c r="AC235" s="382"/>
      <c r="AD235" s="221" t="s">
        <v>13</v>
      </c>
      <c r="AE235" s="221"/>
      <c r="AF235" s="223"/>
      <c r="AG235" s="385"/>
      <c r="AH235" s="385"/>
      <c r="AI235" s="385"/>
      <c r="AJ235" s="387"/>
    </row>
    <row r="236" spans="3:36" ht="15" customHeight="1">
      <c r="C236" s="371"/>
      <c r="D236" s="372"/>
      <c r="E236" s="372"/>
      <c r="F236" s="372"/>
      <c r="G236" s="372"/>
      <c r="H236" s="372"/>
      <c r="I236" s="372"/>
      <c r="J236" s="372"/>
      <c r="K236" s="372"/>
      <c r="L236" s="373"/>
      <c r="M236" s="264"/>
      <c r="N236" s="264"/>
      <c r="O236" s="264"/>
      <c r="P236" s="264"/>
      <c r="Q236" s="264"/>
      <c r="R236" s="264"/>
      <c r="S236" s="264"/>
      <c r="T236" s="264"/>
      <c r="U236" s="264"/>
      <c r="V236" s="264"/>
      <c r="W236" s="264"/>
      <c r="X236" s="378"/>
      <c r="Y236" s="379"/>
      <c r="Z236" s="380"/>
      <c r="AA236" s="383"/>
      <c r="AB236" s="384"/>
      <c r="AC236" s="384"/>
      <c r="AD236" s="240"/>
      <c r="AE236" s="240"/>
      <c r="AF236" s="241"/>
      <c r="AG236" s="385"/>
      <c r="AH236" s="385"/>
      <c r="AI236" s="385"/>
      <c r="AJ236" s="387"/>
    </row>
    <row r="237" spans="3:36" ht="15" customHeight="1">
      <c r="C237" s="371"/>
      <c r="D237" s="372"/>
      <c r="E237" s="372"/>
      <c r="F237" s="372"/>
      <c r="G237" s="372"/>
      <c r="H237" s="372"/>
      <c r="I237" s="372"/>
      <c r="J237" s="372"/>
      <c r="K237" s="372"/>
      <c r="L237" s="373"/>
      <c r="M237" s="264"/>
      <c r="N237" s="264"/>
      <c r="O237" s="264"/>
      <c r="P237" s="264"/>
      <c r="Q237" s="264"/>
      <c r="R237" s="264"/>
      <c r="S237" s="264"/>
      <c r="T237" s="264"/>
      <c r="U237" s="264"/>
      <c r="V237" s="264"/>
      <c r="W237" s="264"/>
      <c r="X237" s="378" t="str">
        <f>IF(COUNTIF(AC237,""),"",IF(COUNTIF(AC235,""),"",IF(INDEX(List!$C$2:$D$13,MATCH(AC237,List!$C$2:$C$13,0),2)=12,IF(INDEX(List!$C$2:$D$13,MATCH(AC235,List!$C$2:$C$13,0),2)=1,0,IF(INDEX(List!$C$2:$D$13,MATCH(AC237,List!$C$2:$C$13,0),2)&gt;=(INDEX(List!$C$2:$D$13,MATCH(AC235,List!$C$2:$C$13,0),2)-1),INDEX(List!$C$2:$D$13,MATCH(AC237,List!$C$2:$C$13,0),2)-INDEX(List!$C$2:$D$13,MATCH(AC235,List!$C$2:$C$13,0),2)+1,12-INDEX(List!$C$2:$D$13,MATCH(AC235,List!$C$2:$C$13,0),2)+INDEX(List!$C$2:$D$13,MATCH(AC237,List!$C$2:$C$13,0),2)+1)),IF(INDEX(List!$C$2:$D$13,MATCH(AC237,List!$C$2:$C$13,0),2)&gt;=(INDEX(List!$C$2:$D$13,MATCH(AC235,List!$C$2:$C$13,0),2)-1),INDEX(List!$C$2:$D$13,MATCH(AC237,List!$C$2:$C$13,0),2)-INDEX(List!$C$2:$D$13,MATCH(AC235,List!$C$2:$C$13,0),2)+1,12-INDEX(List!$C$2:$D$13,MATCH(AC235,List!$C$2:$C$13,0),2)+INDEX(List!$C$2:$D$13,MATCH(AC237,List!$C$2:$C$13,0),2)+1))&amp;IF(IF(COUNTIF(INDEX(List!$C$2:$D$13,MATCH(AC237,List!$C$2:$C$13,0),2),""),"",IF(COUNTIF(INDEX(List!$C$2:$D$13,MATCH(AC235,List!$C$2:$C$13,0),2),""),"",IF(INDEX(List!$C$2:$D$13,MATCH(AC237,List!$C$2:$C$13,0),2)=12,IF(INDEX(List!$C$2:$D$13,MATCH(AC235,List!$C$2:$C$13,0),2)=1,0,IF(INDEX(List!$C$2:$D$13,MATCH(AC237,List!$C$2:$C$13,0),2)&gt;=(INDEX(List!$C$2:$D$13,MATCH(AC235,List!$C$2:$C$13,0),2)-1),INDEX(List!$C$2:$D$13,MATCH(AC237,List!$C$2:$C$13,0),2)-INDEX(List!$C$2:$D$13,MATCH(AC235,List!$C$2:$C$13,0),2)+1,12-INDEX(List!$C$2:$D$13,MATCH(AC235,List!$C$2:$C$13,0),2)+INDEX(List!$C$2:$D$13,MATCH(AC237,List!$C$2:$C$13,0),2)+1)),IF(INDEX(List!$C$2:$D$13,MATCH(AC237,List!$C$2:$C$13,0),2)&gt;=(INDEX(List!$C$2:$D$13,MATCH(AC235,List!$C$2:$C$13,0),2)-1),INDEX(List!$C$2:$D$13,MATCH(AC237,List!$C$2:$C$13,0),2)-INDEX(List!$C$2:$D$13,MATCH(AC235,List!$C$2:$C$13,0),2)+1,12-INDEX(List!$C$2:$D$13,MATCH(AC235,List!$C$2:$C$13,0),2)+INDEX(List!$C$2:$D$13,MATCH(AC237,List!$C$2:$C$13,0),2)+1))))&lt;=1," month"," months")))</f>
        <v/>
      </c>
      <c r="Y237" s="379"/>
      <c r="Z237" s="380"/>
      <c r="AA237" s="392" t="s">
        <v>37</v>
      </c>
      <c r="AB237" s="250"/>
      <c r="AC237" s="393"/>
      <c r="AD237" s="250" t="s">
        <v>13</v>
      </c>
      <c r="AE237" s="250"/>
      <c r="AF237" s="251"/>
      <c r="AG237" s="385"/>
      <c r="AH237" s="385"/>
      <c r="AI237" s="385"/>
      <c r="AJ237" s="387"/>
    </row>
    <row r="238" spans="3:36" ht="15" customHeight="1" thickBot="1">
      <c r="C238" s="374"/>
      <c r="D238" s="375"/>
      <c r="E238" s="375"/>
      <c r="F238" s="375"/>
      <c r="G238" s="375"/>
      <c r="H238" s="375"/>
      <c r="I238" s="375"/>
      <c r="J238" s="375"/>
      <c r="K238" s="375"/>
      <c r="L238" s="376"/>
      <c r="M238" s="377"/>
      <c r="N238" s="377"/>
      <c r="O238" s="377"/>
      <c r="P238" s="377"/>
      <c r="Q238" s="377"/>
      <c r="R238" s="377"/>
      <c r="S238" s="377"/>
      <c r="T238" s="377"/>
      <c r="U238" s="377"/>
      <c r="V238" s="377"/>
      <c r="W238" s="377"/>
      <c r="X238" s="395"/>
      <c r="Y238" s="396"/>
      <c r="Z238" s="397"/>
      <c r="AA238" s="398"/>
      <c r="AB238" s="222"/>
      <c r="AC238" s="399"/>
      <c r="AD238" s="222"/>
      <c r="AE238" s="222"/>
      <c r="AF238" s="224"/>
      <c r="AG238" s="259"/>
      <c r="AH238" s="259"/>
      <c r="AI238" s="259"/>
      <c r="AJ238" s="394"/>
    </row>
    <row r="239" spans="3:36" ht="15" customHeight="1">
      <c r="C239" s="42"/>
      <c r="D239" s="386" t="s">
        <v>136</v>
      </c>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42"/>
      <c r="AC239" s="42"/>
      <c r="AD239" s="42"/>
      <c r="AE239" s="42"/>
      <c r="AF239" s="42"/>
      <c r="AG239" s="42"/>
      <c r="AH239" s="42"/>
      <c r="AI239" s="42"/>
      <c r="AJ239" s="42"/>
    </row>
    <row r="240" spans="3:36" ht="15" customHeight="1">
      <c r="C240" s="42"/>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42"/>
      <c r="AC240" s="42"/>
      <c r="AD240" s="42"/>
      <c r="AE240" s="42"/>
      <c r="AF240" s="42"/>
      <c r="AG240" s="42"/>
      <c r="AH240" s="42"/>
      <c r="AI240" s="42"/>
      <c r="AJ240" s="42"/>
    </row>
    <row r="241" spans="2:51" ht="15" customHeight="1">
      <c r="C241" s="42"/>
      <c r="D241" s="1" t="s">
        <v>137</v>
      </c>
      <c r="E241" s="1"/>
      <c r="F241" s="1"/>
      <c r="G241" s="2"/>
      <c r="H241" s="22"/>
      <c r="I241" s="2"/>
      <c r="J241" s="2"/>
      <c r="K241" s="2"/>
      <c r="L241" s="1"/>
      <c r="M241" s="1"/>
      <c r="N241" s="1"/>
      <c r="O241" s="1"/>
      <c r="P241" s="1"/>
      <c r="Q241" s="1"/>
      <c r="R241" s="1"/>
      <c r="S241" s="1"/>
      <c r="T241" s="1"/>
      <c r="U241" s="1"/>
      <c r="V241" s="1"/>
      <c r="W241" s="1"/>
      <c r="X241" s="1"/>
      <c r="Y241" s="168"/>
      <c r="Z241" s="168"/>
      <c r="AA241" s="168"/>
      <c r="AB241" s="168"/>
      <c r="AC241" s="168"/>
      <c r="AD241" s="168"/>
      <c r="AE241" s="168"/>
      <c r="AF241" s="168"/>
      <c r="AG241" s="168"/>
      <c r="AH241" s="168"/>
      <c r="AI241" s="168"/>
      <c r="AJ241" s="168"/>
    </row>
    <row r="242" spans="2:51" ht="15" customHeight="1">
      <c r="C242" s="42"/>
      <c r="D242" s="1" t="s">
        <v>138</v>
      </c>
      <c r="E242" s="1"/>
      <c r="F242" s="1"/>
      <c r="G242" s="2"/>
      <c r="H242" s="22"/>
      <c r="I242" s="2"/>
      <c r="J242" s="2"/>
      <c r="K242" s="2"/>
      <c r="L242" s="2"/>
      <c r="M242" s="2"/>
      <c r="N242" s="2"/>
      <c r="O242" s="2"/>
      <c r="P242" s="2"/>
      <c r="Q242" s="169"/>
      <c r="R242" s="169"/>
      <c r="S242" s="169"/>
      <c r="T242" s="169"/>
      <c r="U242" s="170"/>
      <c r="V242" s="170"/>
      <c r="W242" s="170"/>
      <c r="X242" s="2"/>
      <c r="Y242" s="168"/>
      <c r="Z242" s="168"/>
      <c r="AA242" s="168"/>
      <c r="AB242" s="168"/>
      <c r="AC242" s="168"/>
      <c r="AD242" s="168"/>
      <c r="AE242" s="168"/>
      <c r="AF242" s="168"/>
      <c r="AG242" s="168"/>
      <c r="AH242" s="168"/>
      <c r="AI242" s="168"/>
      <c r="AJ242" s="168"/>
    </row>
    <row r="243" spans="2:51" ht="15" customHeight="1">
      <c r="C243" s="42"/>
      <c r="D243" s="1" t="s">
        <v>139</v>
      </c>
      <c r="E243" s="1"/>
      <c r="F243" s="1"/>
      <c r="G243" s="2"/>
      <c r="H243" s="22"/>
      <c r="I243" s="2"/>
      <c r="J243" s="2"/>
      <c r="K243" s="2"/>
      <c r="L243" s="2"/>
      <c r="M243" s="2"/>
      <c r="N243" s="2"/>
      <c r="O243" s="2"/>
      <c r="P243" s="2"/>
      <c r="Q243" s="169"/>
      <c r="R243" s="169"/>
      <c r="S243" s="169"/>
      <c r="T243" s="169"/>
      <c r="U243" s="170"/>
      <c r="V243" s="170"/>
      <c r="W243" s="170"/>
      <c r="X243" s="2"/>
      <c r="Y243" s="168"/>
      <c r="Z243" s="168"/>
      <c r="AA243" s="168"/>
      <c r="AB243" s="168"/>
      <c r="AC243" s="168"/>
      <c r="AD243" s="168"/>
      <c r="AE243" s="168"/>
      <c r="AF243" s="168"/>
      <c r="AG243" s="168"/>
      <c r="AH243" s="168"/>
      <c r="AI243" s="168"/>
      <c r="AJ243" s="168"/>
    </row>
    <row r="244" spans="2:51" ht="15" customHeight="1">
      <c r="C244" s="42"/>
      <c r="D244" s="1" t="s">
        <v>140</v>
      </c>
      <c r="E244" s="1"/>
      <c r="F244" s="1"/>
      <c r="G244" s="2"/>
      <c r="H244" s="22"/>
      <c r="I244" s="2"/>
      <c r="J244" s="2"/>
      <c r="K244" s="2"/>
      <c r="L244" s="2"/>
      <c r="M244" s="2"/>
      <c r="N244" s="2"/>
      <c r="O244" s="2"/>
      <c r="P244" s="2"/>
      <c r="Q244" s="169"/>
      <c r="R244" s="169"/>
      <c r="S244" s="169"/>
      <c r="T244" s="169"/>
      <c r="U244" s="170"/>
      <c r="V244" s="170"/>
      <c r="W244" s="170"/>
      <c r="X244" s="2"/>
      <c r="Y244" s="168"/>
      <c r="Z244" s="168"/>
      <c r="AA244" s="168"/>
      <c r="AB244" s="168"/>
      <c r="AC244" s="168"/>
      <c r="AD244" s="168"/>
      <c r="AE244" s="168"/>
      <c r="AF244" s="168"/>
      <c r="AG244" s="168"/>
      <c r="AH244" s="168"/>
      <c r="AI244" s="168"/>
      <c r="AJ244" s="168"/>
    </row>
    <row r="245" spans="2:51" ht="15" customHeight="1">
      <c r="C245" s="42"/>
      <c r="D245" s="286" t="s">
        <v>141</v>
      </c>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c r="AJ245" s="286"/>
    </row>
    <row r="246" spans="2:51" ht="15" customHeight="1">
      <c r="C246" s="65"/>
      <c r="D246" s="286"/>
      <c r="E246" s="286"/>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c r="AJ246" s="286"/>
    </row>
    <row r="247" spans="2:51" ht="15" customHeight="1">
      <c r="C247" s="65"/>
      <c r="D247" s="65"/>
      <c r="E247" s="65"/>
      <c r="F247" s="65"/>
      <c r="G247" s="65"/>
      <c r="H247" s="66"/>
      <c r="I247" s="65"/>
      <c r="J247" s="65"/>
      <c r="K247" s="65"/>
      <c r="L247" s="65"/>
      <c r="M247" s="65"/>
      <c r="N247" s="65"/>
      <c r="O247" s="65"/>
      <c r="P247" s="65"/>
      <c r="Q247" s="65"/>
      <c r="S247" s="65"/>
      <c r="T247" s="65"/>
      <c r="U247" s="65"/>
      <c r="V247" s="65"/>
      <c r="W247" s="65"/>
      <c r="X247" s="65"/>
      <c r="Y247" s="65"/>
      <c r="Z247" s="65"/>
      <c r="AA247" s="65"/>
      <c r="AB247" s="65"/>
      <c r="AC247" s="65"/>
      <c r="AD247" s="65"/>
      <c r="AE247" s="65"/>
      <c r="AF247" s="65"/>
      <c r="AG247" s="65"/>
      <c r="AH247" s="65"/>
      <c r="AI247" s="65"/>
      <c r="AJ247" s="65"/>
    </row>
    <row r="249" spans="2:51" ht="15" customHeight="1">
      <c r="B249" s="364" t="s">
        <v>142</v>
      </c>
      <c r="C249" s="364"/>
      <c r="D249" s="364"/>
      <c r="E249" s="364"/>
      <c r="F249" s="364"/>
      <c r="G249" s="364"/>
      <c r="H249" s="364"/>
      <c r="I249" s="364"/>
      <c r="J249" s="364"/>
      <c r="K249" s="364"/>
      <c r="L249" s="364"/>
      <c r="M249" s="364"/>
      <c r="N249" s="364"/>
      <c r="O249" s="364"/>
      <c r="P249" s="364"/>
      <c r="Q249" s="364"/>
      <c r="R249" s="364"/>
      <c r="S249" s="364"/>
      <c r="T249" s="364"/>
      <c r="U249" s="364"/>
      <c r="V249" s="364"/>
      <c r="W249" s="364"/>
      <c r="X249" s="364"/>
      <c r="Y249" s="364"/>
      <c r="Z249" s="364"/>
      <c r="AA249" s="364"/>
      <c r="AB249" s="364"/>
      <c r="AC249" s="364"/>
      <c r="AD249" s="364"/>
      <c r="AE249" s="364"/>
      <c r="AF249" s="364"/>
      <c r="AG249" s="364"/>
      <c r="AH249" s="364"/>
      <c r="AI249" s="364"/>
      <c r="AJ249" s="364"/>
    </row>
    <row r="250" spans="2:51" ht="7.15" customHeight="1">
      <c r="D250" s="67"/>
      <c r="E250" s="67"/>
      <c r="F250" s="67"/>
      <c r="G250" s="67"/>
      <c r="H250" s="68"/>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row>
    <row r="251" spans="2:51" ht="21" customHeight="1">
      <c r="C251" s="365" t="str">
        <f>"I declare to apply for "&amp;C16&amp;"with a full understanding of the General Information, especially the articles stipulated below:"</f>
        <v>I declare to apply for with a full understanding of the General Information, especially the articles stipulated below:</v>
      </c>
      <c r="D251" s="365"/>
      <c r="E251" s="365"/>
      <c r="F251" s="365"/>
      <c r="G251" s="365"/>
      <c r="H251" s="365"/>
      <c r="I251" s="365"/>
      <c r="J251" s="365"/>
      <c r="K251" s="365"/>
      <c r="L251" s="365"/>
      <c r="M251" s="365"/>
      <c r="N251" s="365"/>
      <c r="O251" s="365"/>
      <c r="P251" s="365"/>
      <c r="Q251" s="365"/>
      <c r="R251" s="365"/>
      <c r="S251" s="365"/>
      <c r="T251" s="365"/>
      <c r="U251" s="365"/>
      <c r="V251" s="365"/>
      <c r="W251" s="365"/>
      <c r="X251" s="365"/>
      <c r="Y251" s="365"/>
      <c r="Z251" s="365"/>
      <c r="AA251" s="365"/>
      <c r="AB251" s="365"/>
      <c r="AC251" s="365"/>
      <c r="AD251" s="365"/>
      <c r="AE251" s="365"/>
      <c r="AF251" s="365"/>
      <c r="AG251" s="365"/>
      <c r="AH251" s="365"/>
      <c r="AI251" s="365"/>
      <c r="AJ251" s="365"/>
      <c r="AL251" s="67"/>
      <c r="AM251" s="67"/>
      <c r="AN251" s="67"/>
      <c r="AO251" s="67"/>
      <c r="AP251" s="67"/>
      <c r="AQ251" s="67"/>
      <c r="AR251" s="67"/>
      <c r="AS251" s="67"/>
      <c r="AT251" s="67"/>
      <c r="AU251" s="67"/>
      <c r="AV251" s="67"/>
      <c r="AW251" s="67"/>
      <c r="AX251" s="65"/>
      <c r="AY251" s="65"/>
    </row>
    <row r="252" spans="2:51" ht="21.65" customHeight="1">
      <c r="C252" s="360" t="s">
        <v>1957</v>
      </c>
      <c r="D252" s="360"/>
      <c r="E252" s="360"/>
      <c r="F252" s="360"/>
      <c r="G252" s="360"/>
      <c r="H252" s="360"/>
      <c r="I252" s="360"/>
      <c r="J252" s="360"/>
      <c r="K252" s="360"/>
      <c r="L252" s="360"/>
      <c r="M252" s="360"/>
      <c r="N252" s="360"/>
      <c r="O252" s="360"/>
      <c r="P252" s="360"/>
      <c r="Q252" s="360"/>
      <c r="R252" s="360"/>
      <c r="S252" s="360"/>
      <c r="T252" s="360"/>
      <c r="U252" s="360"/>
      <c r="V252" s="360"/>
      <c r="W252" s="360"/>
      <c r="X252" s="360"/>
      <c r="Y252" s="360"/>
      <c r="Z252" s="360"/>
      <c r="AA252" s="360"/>
      <c r="AB252" s="360"/>
      <c r="AC252" s="360"/>
      <c r="AD252" s="360"/>
      <c r="AE252" s="360"/>
      <c r="AF252" s="360"/>
      <c r="AG252" s="360"/>
      <c r="AH252" s="360"/>
      <c r="AI252" s="360"/>
      <c r="AJ252" s="360"/>
      <c r="AL252" s="67"/>
      <c r="AM252" s="67"/>
      <c r="AN252" s="67"/>
      <c r="AO252" s="67"/>
      <c r="AP252" s="67"/>
      <c r="AQ252" s="67"/>
      <c r="AR252" s="67"/>
      <c r="AS252" s="67"/>
      <c r="AT252" s="67"/>
      <c r="AU252" s="67"/>
      <c r="AV252" s="67"/>
      <c r="AW252" s="67"/>
      <c r="AX252" s="65"/>
      <c r="AY252" s="65"/>
    </row>
    <row r="253" spans="2:51" ht="21.65" customHeight="1">
      <c r="C253" s="360"/>
      <c r="D253" s="360"/>
      <c r="E253" s="360"/>
      <c r="F253" s="360"/>
      <c r="G253" s="360"/>
      <c r="H253" s="360"/>
      <c r="I253" s="360"/>
      <c r="J253" s="360"/>
      <c r="K253" s="360"/>
      <c r="L253" s="360"/>
      <c r="M253" s="360"/>
      <c r="N253" s="360"/>
      <c r="O253" s="360"/>
      <c r="P253" s="360"/>
      <c r="Q253" s="360"/>
      <c r="R253" s="360"/>
      <c r="S253" s="360"/>
      <c r="T253" s="360"/>
      <c r="U253" s="360"/>
      <c r="V253" s="360"/>
      <c r="W253" s="360"/>
      <c r="X253" s="360"/>
      <c r="Y253" s="360"/>
      <c r="Z253" s="360"/>
      <c r="AA253" s="360"/>
      <c r="AB253" s="360"/>
      <c r="AC253" s="360"/>
      <c r="AD253" s="360"/>
      <c r="AE253" s="360"/>
      <c r="AF253" s="360"/>
      <c r="AG253" s="360"/>
      <c r="AH253" s="360"/>
      <c r="AI253" s="360"/>
      <c r="AJ253" s="360"/>
      <c r="AL253" s="67"/>
      <c r="AM253" s="67"/>
      <c r="AN253" s="67"/>
      <c r="AO253" s="67"/>
      <c r="AP253" s="67"/>
      <c r="AQ253" s="67"/>
      <c r="AR253" s="67"/>
      <c r="AS253" s="67"/>
      <c r="AT253" s="67"/>
      <c r="AU253" s="67"/>
      <c r="AV253" s="67"/>
      <c r="AW253" s="67"/>
      <c r="AX253" s="65"/>
      <c r="AY253" s="65"/>
    </row>
    <row r="254" spans="2:51" ht="21.65" customHeight="1">
      <c r="C254" s="360"/>
      <c r="D254" s="360"/>
      <c r="E254" s="360"/>
      <c r="F254" s="360"/>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360"/>
      <c r="AJ254" s="360"/>
      <c r="AL254" s="67"/>
      <c r="AM254" s="67"/>
      <c r="AN254" s="67"/>
      <c r="AO254" s="67"/>
      <c r="AP254" s="67"/>
      <c r="AQ254" s="67"/>
      <c r="AR254" s="67"/>
      <c r="AS254" s="67"/>
      <c r="AT254" s="67"/>
      <c r="AU254" s="67"/>
      <c r="AV254" s="67"/>
      <c r="AW254" s="67"/>
      <c r="AX254" s="65"/>
      <c r="AY254" s="65"/>
    </row>
    <row r="255" spans="2:51" ht="21.65" customHeight="1">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L255" s="67"/>
      <c r="AM255" s="67"/>
      <c r="AN255" s="67"/>
      <c r="AO255" s="67"/>
      <c r="AP255" s="67"/>
      <c r="AQ255" s="67"/>
      <c r="AR255" s="67"/>
      <c r="AS255" s="67"/>
      <c r="AT255" s="67"/>
      <c r="AU255" s="67"/>
      <c r="AV255" s="67"/>
      <c r="AW255" s="67"/>
      <c r="AX255" s="65"/>
      <c r="AY255" s="65"/>
    </row>
    <row r="256" spans="2:51" ht="21.65" customHeight="1">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L256" s="67"/>
      <c r="AM256" s="67"/>
      <c r="AN256" s="67"/>
      <c r="AO256" s="67"/>
      <c r="AP256" s="67"/>
      <c r="AQ256" s="67"/>
      <c r="AR256" s="67"/>
      <c r="AS256" s="67"/>
      <c r="AT256" s="67"/>
      <c r="AU256" s="67"/>
      <c r="AV256" s="67"/>
      <c r="AW256" s="67"/>
      <c r="AX256" s="65"/>
      <c r="AY256" s="65"/>
    </row>
    <row r="257" spans="3:51" ht="21.65" customHeight="1">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L257" s="67"/>
      <c r="AM257" s="67"/>
      <c r="AN257" s="67"/>
      <c r="AO257" s="67"/>
      <c r="AP257" s="67"/>
      <c r="AQ257" s="67"/>
      <c r="AR257" s="67"/>
      <c r="AS257" s="67"/>
      <c r="AT257" s="67"/>
      <c r="AU257" s="67"/>
      <c r="AV257" s="67"/>
      <c r="AW257" s="67"/>
      <c r="AX257" s="65"/>
      <c r="AY257" s="65"/>
    </row>
    <row r="258" spans="3:51" ht="21.65" customHeight="1">
      <c r="C258" s="360"/>
      <c r="D258" s="360"/>
      <c r="E258" s="360"/>
      <c r="F258" s="360"/>
      <c r="G258" s="360"/>
      <c r="H258" s="360"/>
      <c r="I258" s="360"/>
      <c r="J258" s="360"/>
      <c r="K258" s="360"/>
      <c r="L258" s="360"/>
      <c r="M258" s="360"/>
      <c r="N258" s="360"/>
      <c r="O258" s="360"/>
      <c r="P258" s="360"/>
      <c r="Q258" s="360"/>
      <c r="R258" s="360"/>
      <c r="S258" s="360"/>
      <c r="T258" s="360"/>
      <c r="U258" s="360"/>
      <c r="V258" s="360"/>
      <c r="W258" s="360"/>
      <c r="X258" s="360"/>
      <c r="Y258" s="360"/>
      <c r="Z258" s="360"/>
      <c r="AA258" s="360"/>
      <c r="AB258" s="360"/>
      <c r="AC258" s="360"/>
      <c r="AD258" s="360"/>
      <c r="AE258" s="360"/>
      <c r="AF258" s="360"/>
      <c r="AG258" s="360"/>
      <c r="AH258" s="360"/>
      <c r="AI258" s="360"/>
      <c r="AJ258" s="360"/>
      <c r="AL258" s="67"/>
      <c r="AM258" s="67"/>
      <c r="AN258" s="67"/>
      <c r="AO258" s="67"/>
      <c r="AP258" s="67"/>
      <c r="AQ258" s="67"/>
      <c r="AR258" s="67"/>
      <c r="AS258" s="67"/>
      <c r="AT258" s="67"/>
      <c r="AU258" s="67"/>
      <c r="AV258" s="67"/>
      <c r="AW258" s="67"/>
      <c r="AX258" s="65"/>
      <c r="AY258" s="65"/>
    </row>
    <row r="259" spans="3:51" ht="21.65" customHeight="1">
      <c r="C259" s="360"/>
      <c r="D259" s="360"/>
      <c r="E259" s="360"/>
      <c r="F259" s="360"/>
      <c r="G259" s="360"/>
      <c r="H259" s="360"/>
      <c r="I259" s="360"/>
      <c r="J259" s="360"/>
      <c r="K259" s="360"/>
      <c r="L259" s="360"/>
      <c r="M259" s="360"/>
      <c r="N259" s="360"/>
      <c r="O259" s="360"/>
      <c r="P259" s="360"/>
      <c r="Q259" s="360"/>
      <c r="R259" s="360"/>
      <c r="S259" s="360"/>
      <c r="T259" s="360"/>
      <c r="U259" s="360"/>
      <c r="V259" s="360"/>
      <c r="W259" s="360"/>
      <c r="X259" s="360"/>
      <c r="Y259" s="360"/>
      <c r="Z259" s="360"/>
      <c r="AA259" s="360"/>
      <c r="AB259" s="360"/>
      <c r="AC259" s="360"/>
      <c r="AD259" s="360"/>
      <c r="AE259" s="360"/>
      <c r="AF259" s="360"/>
      <c r="AG259" s="360"/>
      <c r="AH259" s="360"/>
      <c r="AI259" s="360"/>
      <c r="AJ259" s="360"/>
      <c r="AL259" s="67"/>
      <c r="AM259" s="67"/>
      <c r="AN259" s="67"/>
      <c r="AO259" s="67"/>
      <c r="AP259" s="67"/>
      <c r="AQ259" s="67"/>
      <c r="AR259" s="67"/>
      <c r="AS259" s="67"/>
      <c r="AT259" s="67"/>
      <c r="AU259" s="67"/>
      <c r="AV259" s="67"/>
      <c r="AW259" s="67"/>
      <c r="AX259" s="65"/>
      <c r="AY259" s="65"/>
    </row>
    <row r="260" spans="3:51" ht="21.65" customHeight="1">
      <c r="C260" s="360"/>
      <c r="D260" s="360"/>
      <c r="E260" s="360"/>
      <c r="F260" s="360"/>
      <c r="G260" s="360"/>
      <c r="H260" s="360"/>
      <c r="I260" s="360"/>
      <c r="J260" s="360"/>
      <c r="K260" s="360"/>
      <c r="L260" s="360"/>
      <c r="M260" s="360"/>
      <c r="N260" s="360"/>
      <c r="O260" s="360"/>
      <c r="P260" s="360"/>
      <c r="Q260" s="360"/>
      <c r="R260" s="360"/>
      <c r="S260" s="360"/>
      <c r="T260" s="360"/>
      <c r="U260" s="360"/>
      <c r="V260" s="360"/>
      <c r="W260" s="360"/>
      <c r="X260" s="360"/>
      <c r="Y260" s="360"/>
      <c r="Z260" s="360"/>
      <c r="AA260" s="360"/>
      <c r="AB260" s="360"/>
      <c r="AC260" s="360"/>
      <c r="AD260" s="360"/>
      <c r="AE260" s="360"/>
      <c r="AF260" s="360"/>
      <c r="AG260" s="360"/>
      <c r="AH260" s="360"/>
      <c r="AI260" s="360"/>
      <c r="AJ260" s="360"/>
      <c r="AL260" s="67"/>
      <c r="AM260" s="67"/>
      <c r="AN260" s="67"/>
      <c r="AO260" s="67"/>
      <c r="AP260" s="67"/>
      <c r="AQ260" s="67"/>
      <c r="AR260" s="67"/>
      <c r="AS260" s="67"/>
      <c r="AT260" s="67"/>
      <c r="AU260" s="67"/>
      <c r="AV260" s="67"/>
      <c r="AW260" s="67"/>
      <c r="AX260" s="65"/>
      <c r="AY260" s="65"/>
    </row>
    <row r="261" spans="3:51" ht="21.65" customHeight="1">
      <c r="C261" s="360"/>
      <c r="D261" s="360"/>
      <c r="E261" s="360"/>
      <c r="F261" s="360"/>
      <c r="G261" s="360"/>
      <c r="H261" s="360"/>
      <c r="I261" s="360"/>
      <c r="J261" s="360"/>
      <c r="K261" s="360"/>
      <c r="L261" s="360"/>
      <c r="M261" s="360"/>
      <c r="N261" s="360"/>
      <c r="O261" s="360"/>
      <c r="P261" s="360"/>
      <c r="Q261" s="360"/>
      <c r="R261" s="360"/>
      <c r="S261" s="360"/>
      <c r="T261" s="360"/>
      <c r="U261" s="360"/>
      <c r="V261" s="360"/>
      <c r="W261" s="360"/>
      <c r="X261" s="360"/>
      <c r="Y261" s="360"/>
      <c r="Z261" s="360"/>
      <c r="AA261" s="360"/>
      <c r="AB261" s="360"/>
      <c r="AC261" s="360"/>
      <c r="AD261" s="360"/>
      <c r="AE261" s="360"/>
      <c r="AF261" s="360"/>
      <c r="AG261" s="360"/>
      <c r="AH261" s="360"/>
      <c r="AI261" s="360"/>
      <c r="AJ261" s="360"/>
      <c r="AL261" s="67"/>
      <c r="AM261" s="67"/>
      <c r="AN261" s="67"/>
      <c r="AO261" s="67"/>
      <c r="AP261" s="67"/>
      <c r="AQ261" s="67"/>
      <c r="AR261" s="67"/>
      <c r="AS261" s="67"/>
      <c r="AT261" s="67"/>
      <c r="AU261" s="67"/>
      <c r="AV261" s="67"/>
      <c r="AW261" s="67"/>
      <c r="AX261" s="65"/>
      <c r="AY261" s="65"/>
    </row>
    <row r="262" spans="3:51" ht="21.65" customHeight="1">
      <c r="C262" s="360"/>
      <c r="D262" s="360"/>
      <c r="E262" s="360"/>
      <c r="F262" s="360"/>
      <c r="G262" s="360"/>
      <c r="H262" s="360"/>
      <c r="I262" s="360"/>
      <c r="J262" s="360"/>
      <c r="K262" s="360"/>
      <c r="L262" s="360"/>
      <c r="M262" s="360"/>
      <c r="N262" s="360"/>
      <c r="O262" s="360"/>
      <c r="P262" s="360"/>
      <c r="Q262" s="360"/>
      <c r="R262" s="360"/>
      <c r="S262" s="360"/>
      <c r="T262" s="360"/>
      <c r="U262" s="360"/>
      <c r="V262" s="360"/>
      <c r="W262" s="360"/>
      <c r="X262" s="360"/>
      <c r="Y262" s="360"/>
      <c r="Z262" s="360"/>
      <c r="AA262" s="360"/>
      <c r="AB262" s="360"/>
      <c r="AC262" s="360"/>
      <c r="AD262" s="360"/>
      <c r="AE262" s="360"/>
      <c r="AF262" s="360"/>
      <c r="AG262" s="360"/>
      <c r="AH262" s="360"/>
      <c r="AI262" s="360"/>
      <c r="AJ262" s="360"/>
      <c r="AL262" s="67"/>
      <c r="AM262" s="67"/>
      <c r="AN262" s="67"/>
      <c r="AO262" s="67"/>
      <c r="AP262" s="67"/>
      <c r="AQ262" s="67"/>
      <c r="AR262" s="67"/>
      <c r="AS262" s="67"/>
      <c r="AT262" s="67"/>
      <c r="AU262" s="67"/>
      <c r="AV262" s="67"/>
      <c r="AW262" s="67"/>
      <c r="AX262" s="65"/>
      <c r="AY262" s="65"/>
    </row>
    <row r="263" spans="3:51" ht="21.65" customHeight="1">
      <c r="C263" s="360"/>
      <c r="D263" s="360"/>
      <c r="E263" s="360"/>
      <c r="F263" s="360"/>
      <c r="G263" s="360"/>
      <c r="H263" s="360"/>
      <c r="I263" s="360"/>
      <c r="J263" s="360"/>
      <c r="K263" s="360"/>
      <c r="L263" s="360"/>
      <c r="M263" s="360"/>
      <c r="N263" s="360"/>
      <c r="O263" s="360"/>
      <c r="P263" s="360"/>
      <c r="Q263" s="360"/>
      <c r="R263" s="360"/>
      <c r="S263" s="360"/>
      <c r="T263" s="360"/>
      <c r="U263" s="360"/>
      <c r="V263" s="360"/>
      <c r="W263" s="360"/>
      <c r="X263" s="360"/>
      <c r="Y263" s="360"/>
      <c r="Z263" s="360"/>
      <c r="AA263" s="360"/>
      <c r="AB263" s="360"/>
      <c r="AC263" s="360"/>
      <c r="AD263" s="360"/>
      <c r="AE263" s="360"/>
      <c r="AF263" s="360"/>
      <c r="AG263" s="360"/>
      <c r="AH263" s="360"/>
      <c r="AI263" s="360"/>
      <c r="AJ263" s="360"/>
      <c r="AL263" s="67"/>
      <c r="AM263" s="67"/>
      <c r="AN263" s="67"/>
      <c r="AO263" s="67"/>
      <c r="AP263" s="67"/>
      <c r="AQ263" s="67"/>
      <c r="AR263" s="67"/>
      <c r="AS263" s="67"/>
      <c r="AT263" s="67"/>
      <c r="AU263" s="67"/>
      <c r="AV263" s="67"/>
      <c r="AW263" s="67"/>
      <c r="AX263" s="65"/>
      <c r="AY263" s="65"/>
    </row>
    <row r="264" spans="3:51" ht="21.65" customHeight="1">
      <c r="C264" s="360"/>
      <c r="D264" s="360"/>
      <c r="E264" s="360"/>
      <c r="F264" s="360"/>
      <c r="G264" s="360"/>
      <c r="H264" s="360"/>
      <c r="I264" s="360"/>
      <c r="J264" s="360"/>
      <c r="K264" s="360"/>
      <c r="L264" s="360"/>
      <c r="M264" s="360"/>
      <c r="N264" s="360"/>
      <c r="O264" s="360"/>
      <c r="P264" s="360"/>
      <c r="Q264" s="360"/>
      <c r="R264" s="360"/>
      <c r="S264" s="360"/>
      <c r="T264" s="360"/>
      <c r="U264" s="360"/>
      <c r="V264" s="360"/>
      <c r="W264" s="360"/>
      <c r="X264" s="360"/>
      <c r="Y264" s="360"/>
      <c r="Z264" s="360"/>
      <c r="AA264" s="360"/>
      <c r="AB264" s="360"/>
      <c r="AC264" s="360"/>
      <c r="AD264" s="360"/>
      <c r="AE264" s="360"/>
      <c r="AF264" s="360"/>
      <c r="AG264" s="360"/>
      <c r="AH264" s="360"/>
      <c r="AI264" s="360"/>
      <c r="AJ264" s="360"/>
      <c r="AL264" s="67"/>
      <c r="AM264" s="67"/>
      <c r="AN264" s="67"/>
      <c r="AO264" s="67"/>
      <c r="AP264" s="67"/>
      <c r="AQ264" s="67"/>
      <c r="AR264" s="67"/>
      <c r="AS264" s="67"/>
      <c r="AT264" s="67"/>
      <c r="AU264" s="67"/>
      <c r="AV264" s="67"/>
      <c r="AW264" s="67"/>
      <c r="AX264" s="65"/>
      <c r="AY264" s="65"/>
    </row>
    <row r="265" spans="3:51" ht="21.65" customHeight="1">
      <c r="C265" s="360"/>
      <c r="D265" s="360"/>
      <c r="E265" s="360"/>
      <c r="F265" s="360"/>
      <c r="G265" s="360"/>
      <c r="H265" s="360"/>
      <c r="I265" s="360"/>
      <c r="J265" s="360"/>
      <c r="K265" s="360"/>
      <c r="L265" s="360"/>
      <c r="M265" s="360"/>
      <c r="N265" s="360"/>
      <c r="O265" s="360"/>
      <c r="P265" s="360"/>
      <c r="Q265" s="360"/>
      <c r="R265" s="360"/>
      <c r="S265" s="360"/>
      <c r="T265" s="360"/>
      <c r="U265" s="360"/>
      <c r="V265" s="360"/>
      <c r="W265" s="360"/>
      <c r="X265" s="360"/>
      <c r="Y265" s="360"/>
      <c r="Z265" s="360"/>
      <c r="AA265" s="360"/>
      <c r="AB265" s="360"/>
      <c r="AC265" s="360"/>
      <c r="AD265" s="360"/>
      <c r="AE265" s="360"/>
      <c r="AF265" s="360"/>
      <c r="AG265" s="360"/>
      <c r="AH265" s="360"/>
      <c r="AI265" s="360"/>
      <c r="AJ265" s="360"/>
      <c r="AL265" s="67"/>
      <c r="AM265" s="67"/>
      <c r="AN265" s="67"/>
      <c r="AO265" s="67"/>
      <c r="AP265" s="67"/>
      <c r="AQ265" s="67"/>
      <c r="AR265" s="67"/>
      <c r="AS265" s="67"/>
      <c r="AT265" s="67"/>
      <c r="AU265" s="67"/>
      <c r="AV265" s="67"/>
      <c r="AW265" s="67"/>
      <c r="AX265" s="65"/>
      <c r="AY265" s="65"/>
    </row>
    <row r="266" spans="3:51" ht="21.65" customHeight="1">
      <c r="C266" s="360"/>
      <c r="D266" s="360"/>
      <c r="E266" s="360"/>
      <c r="F266" s="360"/>
      <c r="G266" s="360"/>
      <c r="H266" s="360"/>
      <c r="I266" s="360"/>
      <c r="J266" s="360"/>
      <c r="K266" s="360"/>
      <c r="L266" s="360"/>
      <c r="M266" s="360"/>
      <c r="N266" s="360"/>
      <c r="O266" s="360"/>
      <c r="P266" s="360"/>
      <c r="Q266" s="360"/>
      <c r="R266" s="360"/>
      <c r="S266" s="360"/>
      <c r="T266" s="360"/>
      <c r="U266" s="360"/>
      <c r="V266" s="360"/>
      <c r="W266" s="360"/>
      <c r="X266" s="360"/>
      <c r="Y266" s="360"/>
      <c r="Z266" s="360"/>
      <c r="AA266" s="360"/>
      <c r="AB266" s="360"/>
      <c r="AC266" s="360"/>
      <c r="AD266" s="360"/>
      <c r="AE266" s="360"/>
      <c r="AF266" s="360"/>
      <c r="AG266" s="360"/>
      <c r="AH266" s="360"/>
      <c r="AI266" s="360"/>
      <c r="AJ266" s="360"/>
      <c r="AL266" s="67"/>
      <c r="AM266" s="67"/>
      <c r="AN266" s="67"/>
      <c r="AO266" s="67"/>
      <c r="AP266" s="67"/>
      <c r="AQ266" s="67"/>
      <c r="AR266" s="67"/>
      <c r="AS266" s="67"/>
      <c r="AT266" s="67"/>
      <c r="AU266" s="67"/>
      <c r="AV266" s="67"/>
      <c r="AW266" s="67"/>
      <c r="AX266" s="65"/>
      <c r="AY266" s="65"/>
    </row>
    <row r="267" spans="3:51" ht="21.65" customHeight="1">
      <c r="C267" s="360"/>
      <c r="D267" s="360"/>
      <c r="E267" s="360"/>
      <c r="F267" s="360"/>
      <c r="G267" s="360"/>
      <c r="H267" s="360"/>
      <c r="I267" s="360"/>
      <c r="J267" s="360"/>
      <c r="K267" s="360"/>
      <c r="L267" s="360"/>
      <c r="M267" s="360"/>
      <c r="N267" s="360"/>
      <c r="O267" s="360"/>
      <c r="P267" s="360"/>
      <c r="Q267" s="360"/>
      <c r="R267" s="360"/>
      <c r="S267" s="360"/>
      <c r="T267" s="360"/>
      <c r="U267" s="360"/>
      <c r="V267" s="360"/>
      <c r="W267" s="360"/>
      <c r="X267" s="360"/>
      <c r="Y267" s="360"/>
      <c r="Z267" s="360"/>
      <c r="AA267" s="360"/>
      <c r="AB267" s="360"/>
      <c r="AC267" s="360"/>
      <c r="AD267" s="360"/>
      <c r="AE267" s="360"/>
      <c r="AF267" s="360"/>
      <c r="AG267" s="360"/>
      <c r="AH267" s="360"/>
      <c r="AI267" s="360"/>
      <c r="AJ267" s="360"/>
      <c r="AL267" s="67"/>
      <c r="AM267" s="67"/>
      <c r="AN267" s="67"/>
      <c r="AO267" s="67"/>
      <c r="AP267" s="67"/>
      <c r="AQ267" s="67"/>
      <c r="AR267" s="67"/>
      <c r="AS267" s="67"/>
      <c r="AT267" s="67"/>
      <c r="AU267" s="67"/>
      <c r="AV267" s="67"/>
      <c r="AW267" s="67"/>
      <c r="AX267" s="65"/>
      <c r="AY267" s="65"/>
    </row>
    <row r="268" spans="3:51" ht="21.65" customHeight="1">
      <c r="C268" s="360"/>
      <c r="D268" s="360"/>
      <c r="E268" s="360"/>
      <c r="F268" s="360"/>
      <c r="G268" s="360"/>
      <c r="H268" s="360"/>
      <c r="I268" s="360"/>
      <c r="J268" s="360"/>
      <c r="K268" s="360"/>
      <c r="L268" s="360"/>
      <c r="M268" s="360"/>
      <c r="N268" s="360"/>
      <c r="O268" s="360"/>
      <c r="P268" s="360"/>
      <c r="Q268" s="360"/>
      <c r="R268" s="360"/>
      <c r="S268" s="360"/>
      <c r="T268" s="360"/>
      <c r="U268" s="360"/>
      <c r="V268" s="360"/>
      <c r="W268" s="360"/>
      <c r="X268" s="360"/>
      <c r="Y268" s="360"/>
      <c r="Z268" s="360"/>
      <c r="AA268" s="360"/>
      <c r="AB268" s="360"/>
      <c r="AC268" s="360"/>
      <c r="AD268" s="360"/>
      <c r="AE268" s="360"/>
      <c r="AF268" s="360"/>
      <c r="AG268" s="360"/>
      <c r="AH268" s="360"/>
      <c r="AI268" s="360"/>
      <c r="AJ268" s="360"/>
      <c r="AL268" s="67"/>
      <c r="AM268" s="67"/>
      <c r="AN268" s="67"/>
      <c r="AO268" s="67"/>
      <c r="AP268" s="67"/>
      <c r="AQ268" s="67"/>
      <c r="AR268" s="67"/>
      <c r="AS268" s="67"/>
      <c r="AT268" s="67"/>
      <c r="AU268" s="67"/>
      <c r="AV268" s="67"/>
      <c r="AW268" s="67"/>
      <c r="AX268" s="65"/>
      <c r="AY268" s="65"/>
    </row>
    <row r="269" spans="3:51" ht="21.65" customHeight="1">
      <c r="C269" s="360"/>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c r="Z269" s="360"/>
      <c r="AA269" s="360"/>
      <c r="AB269" s="360"/>
      <c r="AC269" s="360"/>
      <c r="AD269" s="360"/>
      <c r="AE269" s="360"/>
      <c r="AF269" s="360"/>
      <c r="AG269" s="360"/>
      <c r="AH269" s="360"/>
      <c r="AI269" s="360"/>
      <c r="AJ269" s="360"/>
      <c r="AL269" s="67"/>
      <c r="AM269" s="67"/>
      <c r="AN269" s="67"/>
      <c r="AO269" s="67"/>
      <c r="AP269" s="67"/>
      <c r="AQ269" s="67"/>
      <c r="AR269" s="67"/>
      <c r="AS269" s="67"/>
      <c r="AT269" s="67"/>
      <c r="AU269" s="67"/>
      <c r="AV269" s="67"/>
      <c r="AW269" s="67"/>
      <c r="AX269" s="65"/>
      <c r="AY269" s="65"/>
    </row>
    <row r="270" spans="3:51" ht="21.65" customHeight="1">
      <c r="C270" s="360"/>
      <c r="D270" s="360"/>
      <c r="E270" s="360"/>
      <c r="F270" s="360"/>
      <c r="G270" s="360"/>
      <c r="H270" s="360"/>
      <c r="I270" s="360"/>
      <c r="J270" s="360"/>
      <c r="K270" s="360"/>
      <c r="L270" s="360"/>
      <c r="M270" s="360"/>
      <c r="N270" s="360"/>
      <c r="O270" s="360"/>
      <c r="P270" s="360"/>
      <c r="Q270" s="360"/>
      <c r="R270" s="360"/>
      <c r="S270" s="360"/>
      <c r="T270" s="360"/>
      <c r="U270" s="360"/>
      <c r="V270" s="360"/>
      <c r="W270" s="360"/>
      <c r="X270" s="360"/>
      <c r="Y270" s="360"/>
      <c r="Z270" s="360"/>
      <c r="AA270" s="360"/>
      <c r="AB270" s="360"/>
      <c r="AC270" s="360"/>
      <c r="AD270" s="360"/>
      <c r="AE270" s="360"/>
      <c r="AF270" s="360"/>
      <c r="AG270" s="360"/>
      <c r="AH270" s="360"/>
      <c r="AI270" s="360"/>
      <c r="AJ270" s="360"/>
      <c r="AL270" s="67"/>
      <c r="AM270" s="67"/>
      <c r="AN270" s="67"/>
      <c r="AO270" s="67"/>
      <c r="AP270" s="67"/>
      <c r="AQ270" s="67"/>
      <c r="AR270" s="67"/>
      <c r="AS270" s="67"/>
      <c r="AT270" s="67"/>
      <c r="AU270" s="67"/>
      <c r="AV270" s="67"/>
      <c r="AW270" s="67"/>
      <c r="AX270" s="65"/>
      <c r="AY270" s="65"/>
    </row>
    <row r="271" spans="3:51" ht="36.75" customHeight="1">
      <c r="C271" s="360"/>
      <c r="D271" s="360"/>
      <c r="E271" s="360"/>
      <c r="F271" s="360"/>
      <c r="G271" s="360"/>
      <c r="H271" s="360"/>
      <c r="I271" s="360"/>
      <c r="J271" s="360"/>
      <c r="K271" s="360"/>
      <c r="L271" s="360"/>
      <c r="M271" s="360"/>
      <c r="N271" s="360"/>
      <c r="O271" s="360"/>
      <c r="P271" s="360"/>
      <c r="Q271" s="360"/>
      <c r="R271" s="360"/>
      <c r="S271" s="360"/>
      <c r="T271" s="360"/>
      <c r="U271" s="360"/>
      <c r="V271" s="360"/>
      <c r="W271" s="360"/>
      <c r="X271" s="360"/>
      <c r="Y271" s="360"/>
      <c r="Z271" s="360"/>
      <c r="AA271" s="360"/>
      <c r="AB271" s="360"/>
      <c r="AC271" s="360"/>
      <c r="AD271" s="360"/>
      <c r="AE271" s="360"/>
      <c r="AF271" s="360"/>
      <c r="AG271" s="360"/>
      <c r="AH271" s="360"/>
      <c r="AI271" s="360"/>
      <c r="AJ271" s="360"/>
      <c r="AL271" s="67"/>
      <c r="AM271" s="67"/>
      <c r="AN271" s="67"/>
      <c r="AO271" s="67"/>
      <c r="AP271" s="67"/>
      <c r="AQ271" s="67"/>
      <c r="AR271" s="67"/>
      <c r="AS271" s="67"/>
      <c r="AT271" s="67"/>
      <c r="AU271" s="67"/>
      <c r="AV271" s="67"/>
      <c r="AW271" s="67"/>
      <c r="AX271" s="65"/>
      <c r="AY271" s="65"/>
    </row>
    <row r="272" spans="3:51" ht="107.25" customHeight="1">
      <c r="C272" s="360"/>
      <c r="D272" s="360"/>
      <c r="E272" s="360"/>
      <c r="F272" s="360"/>
      <c r="G272" s="360"/>
      <c r="H272" s="360"/>
      <c r="I272" s="360"/>
      <c r="J272" s="360"/>
      <c r="K272" s="360"/>
      <c r="L272" s="360"/>
      <c r="M272" s="360"/>
      <c r="N272" s="360"/>
      <c r="O272" s="360"/>
      <c r="P272" s="360"/>
      <c r="Q272" s="360"/>
      <c r="R272" s="360"/>
      <c r="S272" s="360"/>
      <c r="T272" s="360"/>
      <c r="U272" s="360"/>
      <c r="V272" s="360"/>
      <c r="W272" s="360"/>
      <c r="X272" s="360"/>
      <c r="Y272" s="360"/>
      <c r="Z272" s="360"/>
      <c r="AA272" s="360"/>
      <c r="AB272" s="360"/>
      <c r="AC272" s="360"/>
      <c r="AD272" s="360"/>
      <c r="AE272" s="360"/>
      <c r="AF272" s="360"/>
      <c r="AG272" s="360"/>
      <c r="AH272" s="360"/>
      <c r="AI272" s="360"/>
      <c r="AJ272" s="360"/>
      <c r="AL272" s="67"/>
      <c r="AM272" s="67"/>
      <c r="AN272" s="67"/>
      <c r="AO272" s="67"/>
      <c r="AP272" s="67"/>
      <c r="AQ272" s="67"/>
      <c r="AR272" s="67"/>
      <c r="AS272" s="67"/>
      <c r="AT272" s="67"/>
      <c r="AU272" s="67"/>
      <c r="AV272" s="67"/>
      <c r="AW272" s="67"/>
      <c r="AX272" s="65"/>
      <c r="AY272" s="65"/>
    </row>
    <row r="273" spans="3:51" ht="19.149999999999999" customHeight="1">
      <c r="C273" s="359" t="s">
        <v>143</v>
      </c>
      <c r="D273" s="360"/>
      <c r="E273" s="360"/>
      <c r="F273" s="360"/>
      <c r="G273" s="360"/>
      <c r="H273" s="360"/>
      <c r="I273" s="360"/>
      <c r="J273" s="360"/>
      <c r="K273" s="360"/>
      <c r="L273" s="360"/>
      <c r="M273" s="360"/>
      <c r="N273" s="360"/>
      <c r="O273" s="360"/>
      <c r="P273" s="360"/>
      <c r="Q273" s="360"/>
      <c r="R273" s="360"/>
      <c r="S273" s="360"/>
      <c r="T273" s="360"/>
      <c r="U273" s="360"/>
      <c r="V273" s="360"/>
      <c r="W273" s="360"/>
      <c r="X273" s="360"/>
      <c r="Y273" s="360"/>
      <c r="Z273" s="360"/>
      <c r="AA273" s="360"/>
      <c r="AB273" s="360"/>
      <c r="AC273" s="360"/>
      <c r="AD273" s="360"/>
      <c r="AE273" s="360"/>
      <c r="AF273" s="360"/>
      <c r="AG273" s="360"/>
      <c r="AH273" s="360"/>
      <c r="AI273" s="360"/>
      <c r="AJ273" s="360"/>
      <c r="AL273" s="67"/>
      <c r="AM273" s="67"/>
      <c r="AN273" s="67"/>
      <c r="AO273" s="67"/>
      <c r="AP273" s="67"/>
      <c r="AQ273" s="67"/>
      <c r="AR273" s="67"/>
      <c r="AS273" s="67"/>
      <c r="AT273" s="67"/>
      <c r="AU273" s="67"/>
      <c r="AV273" s="67"/>
      <c r="AW273" s="67"/>
      <c r="AX273" s="65"/>
      <c r="AY273" s="65"/>
    </row>
    <row r="274" spans="3:51" ht="19.149999999999999" customHeight="1">
      <c r="C274" s="359"/>
      <c r="D274" s="360"/>
      <c r="E274" s="360"/>
      <c r="F274" s="360"/>
      <c r="G274" s="360"/>
      <c r="H274" s="360"/>
      <c r="I274" s="360"/>
      <c r="J274" s="360"/>
      <c r="K274" s="360"/>
      <c r="L274" s="360"/>
      <c r="M274" s="360"/>
      <c r="N274" s="360"/>
      <c r="O274" s="360"/>
      <c r="P274" s="360"/>
      <c r="Q274" s="360"/>
      <c r="R274" s="360"/>
      <c r="S274" s="360"/>
      <c r="T274" s="360"/>
      <c r="U274" s="360"/>
      <c r="V274" s="360"/>
      <c r="W274" s="360"/>
      <c r="X274" s="360"/>
      <c r="Y274" s="360"/>
      <c r="Z274" s="360"/>
      <c r="AA274" s="360"/>
      <c r="AB274" s="360"/>
      <c r="AC274" s="360"/>
      <c r="AD274" s="360"/>
      <c r="AE274" s="360"/>
      <c r="AF274" s="360"/>
      <c r="AG274" s="360"/>
      <c r="AH274" s="360"/>
      <c r="AI274" s="360"/>
      <c r="AJ274" s="360"/>
      <c r="AL274" s="67"/>
      <c r="AM274" s="67"/>
      <c r="AN274" s="67"/>
      <c r="AO274" s="67"/>
      <c r="AP274" s="67"/>
      <c r="AQ274" s="67"/>
      <c r="AR274" s="67"/>
      <c r="AS274" s="67"/>
      <c r="AT274" s="67"/>
      <c r="AU274" s="67"/>
      <c r="AV274" s="67"/>
      <c r="AW274" s="67"/>
      <c r="AX274" s="65"/>
      <c r="AY274" s="65"/>
    </row>
    <row r="275" spans="3:51" ht="19.149999999999999" customHeight="1">
      <c r="C275" s="359"/>
      <c r="D275" s="360"/>
      <c r="E275" s="360"/>
      <c r="F275" s="360"/>
      <c r="G275" s="360"/>
      <c r="H275" s="360"/>
      <c r="I275" s="360"/>
      <c r="J275" s="360"/>
      <c r="K275" s="360"/>
      <c r="L275" s="360"/>
      <c r="M275" s="360"/>
      <c r="N275" s="360"/>
      <c r="O275" s="360"/>
      <c r="P275" s="360"/>
      <c r="Q275" s="360"/>
      <c r="R275" s="360"/>
      <c r="S275" s="360"/>
      <c r="T275" s="360"/>
      <c r="U275" s="360"/>
      <c r="V275" s="360"/>
      <c r="W275" s="360"/>
      <c r="X275" s="360"/>
      <c r="Y275" s="360"/>
      <c r="Z275" s="360"/>
      <c r="AA275" s="360"/>
      <c r="AB275" s="360"/>
      <c r="AC275" s="360"/>
      <c r="AD275" s="360"/>
      <c r="AE275" s="360"/>
      <c r="AF275" s="360"/>
      <c r="AG275" s="360"/>
      <c r="AH275" s="360"/>
      <c r="AI275" s="360"/>
      <c r="AJ275" s="360"/>
      <c r="AL275" s="67"/>
      <c r="AM275" s="67"/>
      <c r="AN275" s="67"/>
      <c r="AO275" s="67"/>
      <c r="AP275" s="67"/>
      <c r="AQ275" s="67"/>
      <c r="AR275" s="67"/>
      <c r="AS275" s="67"/>
      <c r="AT275" s="67"/>
      <c r="AU275" s="67"/>
      <c r="AV275" s="67"/>
      <c r="AW275" s="67"/>
      <c r="AX275" s="65"/>
      <c r="AY275" s="65"/>
    </row>
    <row r="276" spans="3:51" ht="19.149999999999999" customHeight="1">
      <c r="C276" s="359"/>
      <c r="D276" s="360"/>
      <c r="E276" s="360"/>
      <c r="F276" s="360"/>
      <c r="G276" s="360"/>
      <c r="H276" s="360"/>
      <c r="I276" s="360"/>
      <c r="J276" s="360"/>
      <c r="K276" s="360"/>
      <c r="L276" s="360"/>
      <c r="M276" s="360"/>
      <c r="N276" s="360"/>
      <c r="O276" s="360"/>
      <c r="P276" s="360"/>
      <c r="Q276" s="360"/>
      <c r="R276" s="360"/>
      <c r="S276" s="360"/>
      <c r="T276" s="360"/>
      <c r="U276" s="360"/>
      <c r="V276" s="360"/>
      <c r="W276" s="360"/>
      <c r="X276" s="360"/>
      <c r="Y276" s="360"/>
      <c r="Z276" s="360"/>
      <c r="AA276" s="360"/>
      <c r="AB276" s="360"/>
      <c r="AC276" s="360"/>
      <c r="AD276" s="360"/>
      <c r="AE276" s="360"/>
      <c r="AF276" s="360"/>
      <c r="AG276" s="360"/>
      <c r="AH276" s="360"/>
      <c r="AI276" s="360"/>
      <c r="AJ276" s="360"/>
      <c r="AL276" s="67"/>
      <c r="AM276" s="67"/>
      <c r="AN276" s="67"/>
      <c r="AO276" s="67"/>
      <c r="AP276" s="67"/>
      <c r="AQ276" s="67"/>
      <c r="AR276" s="67"/>
      <c r="AS276" s="67"/>
      <c r="AT276" s="67"/>
      <c r="AU276" s="67"/>
      <c r="AV276" s="67"/>
      <c r="AW276" s="67"/>
      <c r="AX276" s="65"/>
      <c r="AY276" s="65"/>
    </row>
    <row r="277" spans="3:51" ht="19.149999999999999" customHeight="1">
      <c r="C277" s="360"/>
      <c r="D277" s="360"/>
      <c r="E277" s="360"/>
      <c r="F277" s="360"/>
      <c r="G277" s="360"/>
      <c r="H277" s="360"/>
      <c r="I277" s="360"/>
      <c r="J277" s="360"/>
      <c r="K277" s="360"/>
      <c r="L277" s="360"/>
      <c r="M277" s="360"/>
      <c r="N277" s="360"/>
      <c r="O277" s="360"/>
      <c r="P277" s="360"/>
      <c r="Q277" s="360"/>
      <c r="R277" s="360"/>
      <c r="S277" s="360"/>
      <c r="T277" s="360"/>
      <c r="U277" s="360"/>
      <c r="V277" s="360"/>
      <c r="W277" s="360"/>
      <c r="X277" s="360"/>
      <c r="Y277" s="360"/>
      <c r="Z277" s="360"/>
      <c r="AA277" s="360"/>
      <c r="AB277" s="360"/>
      <c r="AC277" s="360"/>
      <c r="AD277" s="360"/>
      <c r="AE277" s="360"/>
      <c r="AF277" s="360"/>
      <c r="AG277" s="360"/>
      <c r="AH277" s="360"/>
      <c r="AI277" s="360"/>
      <c r="AJ277" s="360"/>
      <c r="AL277" s="67"/>
      <c r="AM277" s="67"/>
      <c r="AN277" s="67"/>
      <c r="AO277" s="67"/>
      <c r="AP277" s="67"/>
      <c r="AQ277" s="67"/>
      <c r="AR277" s="67"/>
      <c r="AS277" s="67"/>
      <c r="AT277" s="67"/>
      <c r="AU277" s="67"/>
      <c r="AV277" s="67"/>
      <c r="AW277" s="67"/>
      <c r="AX277" s="65"/>
      <c r="AY277" s="65"/>
    </row>
    <row r="278" spans="3:51" ht="19.149999999999999" customHeight="1">
      <c r="C278" s="360"/>
      <c r="D278" s="360"/>
      <c r="E278" s="360"/>
      <c r="F278" s="360"/>
      <c r="G278" s="360"/>
      <c r="H278" s="360"/>
      <c r="I278" s="360"/>
      <c r="J278" s="360"/>
      <c r="K278" s="360"/>
      <c r="L278" s="360"/>
      <c r="M278" s="360"/>
      <c r="N278" s="360"/>
      <c r="O278" s="360"/>
      <c r="P278" s="360"/>
      <c r="Q278" s="360"/>
      <c r="R278" s="360"/>
      <c r="S278" s="360"/>
      <c r="T278" s="360"/>
      <c r="U278" s="360"/>
      <c r="V278" s="360"/>
      <c r="W278" s="360"/>
      <c r="X278" s="360"/>
      <c r="Y278" s="360"/>
      <c r="Z278" s="360"/>
      <c r="AA278" s="360"/>
      <c r="AB278" s="360"/>
      <c r="AC278" s="360"/>
      <c r="AD278" s="360"/>
      <c r="AE278" s="360"/>
      <c r="AF278" s="360"/>
      <c r="AG278" s="360"/>
      <c r="AH278" s="360"/>
      <c r="AI278" s="360"/>
      <c r="AJ278" s="360"/>
      <c r="AL278" s="67"/>
      <c r="AM278" s="67"/>
      <c r="AN278" s="67"/>
      <c r="AO278" s="67"/>
      <c r="AP278" s="67"/>
      <c r="AQ278" s="67"/>
      <c r="AR278" s="67"/>
      <c r="AS278" s="67"/>
      <c r="AT278" s="67"/>
      <c r="AU278" s="67"/>
      <c r="AV278" s="67"/>
      <c r="AW278" s="67"/>
      <c r="AX278" s="65"/>
      <c r="AY278" s="65"/>
    </row>
    <row r="279" spans="3:51" ht="19.149999999999999" customHeight="1">
      <c r="C279" s="360"/>
      <c r="D279" s="360"/>
      <c r="E279" s="360"/>
      <c r="F279" s="360"/>
      <c r="G279" s="360"/>
      <c r="H279" s="360"/>
      <c r="I279" s="360"/>
      <c r="J279" s="360"/>
      <c r="K279" s="360"/>
      <c r="L279" s="360"/>
      <c r="M279" s="360"/>
      <c r="N279" s="360"/>
      <c r="O279" s="360"/>
      <c r="P279" s="360"/>
      <c r="Q279" s="360"/>
      <c r="R279" s="360"/>
      <c r="S279" s="360"/>
      <c r="T279" s="360"/>
      <c r="U279" s="360"/>
      <c r="V279" s="360"/>
      <c r="W279" s="360"/>
      <c r="X279" s="360"/>
      <c r="Y279" s="360"/>
      <c r="Z279" s="360"/>
      <c r="AA279" s="360"/>
      <c r="AB279" s="360"/>
      <c r="AC279" s="360"/>
      <c r="AD279" s="360"/>
      <c r="AE279" s="360"/>
      <c r="AF279" s="360"/>
      <c r="AG279" s="360"/>
      <c r="AH279" s="360"/>
      <c r="AI279" s="360"/>
      <c r="AJ279" s="360"/>
      <c r="AL279" s="67"/>
      <c r="AM279" s="67"/>
      <c r="AN279" s="67"/>
      <c r="AO279" s="67"/>
      <c r="AP279" s="67"/>
      <c r="AQ279" s="67"/>
      <c r="AR279" s="67"/>
      <c r="AS279" s="67"/>
      <c r="AT279" s="67"/>
      <c r="AU279" s="67"/>
      <c r="AV279" s="67"/>
      <c r="AW279" s="67"/>
      <c r="AX279" s="65"/>
      <c r="AY279" s="65"/>
    </row>
    <row r="280" spans="3:51" ht="19.149999999999999" customHeight="1">
      <c r="C280" s="360"/>
      <c r="D280" s="360"/>
      <c r="E280" s="360"/>
      <c r="F280" s="360"/>
      <c r="G280" s="360"/>
      <c r="H280" s="360"/>
      <c r="I280" s="360"/>
      <c r="J280" s="360"/>
      <c r="K280" s="360"/>
      <c r="L280" s="360"/>
      <c r="M280" s="360"/>
      <c r="N280" s="360"/>
      <c r="O280" s="360"/>
      <c r="P280" s="360"/>
      <c r="Q280" s="360"/>
      <c r="R280" s="360"/>
      <c r="S280" s="360"/>
      <c r="T280" s="360"/>
      <c r="U280" s="360"/>
      <c r="V280" s="360"/>
      <c r="W280" s="360"/>
      <c r="X280" s="360"/>
      <c r="Y280" s="360"/>
      <c r="Z280" s="360"/>
      <c r="AA280" s="360"/>
      <c r="AB280" s="360"/>
      <c r="AC280" s="360"/>
      <c r="AD280" s="360"/>
      <c r="AE280" s="360"/>
      <c r="AF280" s="360"/>
      <c r="AG280" s="360"/>
      <c r="AH280" s="360"/>
      <c r="AI280" s="360"/>
      <c r="AJ280" s="360"/>
      <c r="AL280" s="67"/>
      <c r="AM280" s="67"/>
      <c r="AN280" s="67"/>
      <c r="AO280" s="67"/>
      <c r="AP280" s="67"/>
      <c r="AQ280" s="67"/>
      <c r="AR280" s="67"/>
      <c r="AS280" s="67"/>
      <c r="AT280" s="67"/>
      <c r="AU280" s="67"/>
      <c r="AV280" s="67"/>
      <c r="AW280" s="67"/>
      <c r="AX280" s="65"/>
      <c r="AY280" s="65"/>
    </row>
    <row r="281" spans="3:51" ht="19.149999999999999" customHeight="1">
      <c r="C281" s="360"/>
      <c r="D281" s="360"/>
      <c r="E281" s="360"/>
      <c r="F281" s="360"/>
      <c r="G281" s="360"/>
      <c r="H281" s="360"/>
      <c r="I281" s="360"/>
      <c r="J281" s="360"/>
      <c r="K281" s="360"/>
      <c r="L281" s="360"/>
      <c r="M281" s="360"/>
      <c r="N281" s="360"/>
      <c r="O281" s="360"/>
      <c r="P281" s="360"/>
      <c r="Q281" s="360"/>
      <c r="R281" s="360"/>
      <c r="S281" s="360"/>
      <c r="T281" s="360"/>
      <c r="U281" s="360"/>
      <c r="V281" s="360"/>
      <c r="W281" s="360"/>
      <c r="X281" s="360"/>
      <c r="Y281" s="360"/>
      <c r="Z281" s="360"/>
      <c r="AA281" s="360"/>
      <c r="AB281" s="360"/>
      <c r="AC281" s="360"/>
      <c r="AD281" s="360"/>
      <c r="AE281" s="360"/>
      <c r="AF281" s="360"/>
      <c r="AG281" s="360"/>
      <c r="AH281" s="360"/>
      <c r="AI281" s="360"/>
      <c r="AJ281" s="360"/>
      <c r="AL281" s="67"/>
      <c r="AM281" s="67"/>
      <c r="AN281" s="67"/>
      <c r="AO281" s="67"/>
      <c r="AP281" s="67"/>
      <c r="AQ281" s="67"/>
      <c r="AR281" s="67"/>
      <c r="AS281" s="67"/>
      <c r="AT281" s="67"/>
      <c r="AU281" s="67"/>
      <c r="AV281" s="67"/>
      <c r="AW281" s="67"/>
      <c r="AX281" s="65"/>
      <c r="AY281" s="65"/>
    </row>
    <row r="282" spans="3:51" ht="19.149999999999999" customHeight="1">
      <c r="C282" s="360"/>
      <c r="D282" s="360"/>
      <c r="E282" s="360"/>
      <c r="F282" s="360"/>
      <c r="G282" s="360"/>
      <c r="H282" s="360"/>
      <c r="I282" s="360"/>
      <c r="J282" s="360"/>
      <c r="K282" s="360"/>
      <c r="L282" s="360"/>
      <c r="M282" s="360"/>
      <c r="N282" s="360"/>
      <c r="O282" s="360"/>
      <c r="P282" s="360"/>
      <c r="Q282" s="360"/>
      <c r="R282" s="360"/>
      <c r="S282" s="360"/>
      <c r="T282" s="360"/>
      <c r="U282" s="360"/>
      <c r="V282" s="360"/>
      <c r="W282" s="360"/>
      <c r="X282" s="360"/>
      <c r="Y282" s="360"/>
      <c r="Z282" s="360"/>
      <c r="AA282" s="360"/>
      <c r="AB282" s="360"/>
      <c r="AC282" s="360"/>
      <c r="AD282" s="360"/>
      <c r="AE282" s="360"/>
      <c r="AF282" s="360"/>
      <c r="AG282" s="360"/>
      <c r="AH282" s="360"/>
      <c r="AI282" s="360"/>
      <c r="AJ282" s="360"/>
      <c r="AL282" s="67"/>
      <c r="AM282" s="67"/>
      <c r="AN282" s="67"/>
      <c r="AO282" s="67"/>
      <c r="AP282" s="67"/>
      <c r="AQ282" s="67"/>
      <c r="AR282" s="67"/>
      <c r="AS282" s="67"/>
      <c r="AT282" s="67"/>
      <c r="AU282" s="67"/>
      <c r="AV282" s="67"/>
      <c r="AW282" s="67"/>
      <c r="AX282" s="65"/>
      <c r="AY282" s="65"/>
    </row>
    <row r="283" spans="3:51" ht="19.149999999999999" customHeight="1">
      <c r="C283" s="360"/>
      <c r="D283" s="360"/>
      <c r="E283" s="360"/>
      <c r="F283" s="360"/>
      <c r="G283" s="360"/>
      <c r="H283" s="360"/>
      <c r="I283" s="360"/>
      <c r="J283" s="360"/>
      <c r="K283" s="360"/>
      <c r="L283" s="360"/>
      <c r="M283" s="360"/>
      <c r="N283" s="360"/>
      <c r="O283" s="360"/>
      <c r="P283" s="360"/>
      <c r="Q283" s="360"/>
      <c r="R283" s="360"/>
      <c r="S283" s="360"/>
      <c r="T283" s="360"/>
      <c r="U283" s="360"/>
      <c r="V283" s="360"/>
      <c r="W283" s="360"/>
      <c r="X283" s="360"/>
      <c r="Y283" s="360"/>
      <c r="Z283" s="360"/>
      <c r="AA283" s="360"/>
      <c r="AB283" s="360"/>
      <c r="AC283" s="360"/>
      <c r="AD283" s="360"/>
      <c r="AE283" s="360"/>
      <c r="AF283" s="360"/>
      <c r="AG283" s="360"/>
      <c r="AH283" s="360"/>
      <c r="AI283" s="360"/>
      <c r="AJ283" s="360"/>
      <c r="AL283" s="67"/>
      <c r="AM283" s="67"/>
      <c r="AN283" s="67"/>
      <c r="AO283" s="67"/>
      <c r="AP283" s="67"/>
      <c r="AQ283" s="67"/>
      <c r="AR283" s="67"/>
      <c r="AS283" s="67"/>
      <c r="AT283" s="67"/>
      <c r="AU283" s="67"/>
      <c r="AV283" s="67"/>
      <c r="AW283" s="67"/>
      <c r="AX283" s="65"/>
      <c r="AY283" s="65"/>
    </row>
    <row r="284" spans="3:51" ht="19.149999999999999" customHeight="1">
      <c r="C284" s="360"/>
      <c r="D284" s="360"/>
      <c r="E284" s="360"/>
      <c r="F284" s="360"/>
      <c r="G284" s="360"/>
      <c r="H284" s="360"/>
      <c r="I284" s="360"/>
      <c r="J284" s="360"/>
      <c r="K284" s="360"/>
      <c r="L284" s="360"/>
      <c r="M284" s="360"/>
      <c r="N284" s="360"/>
      <c r="O284" s="360"/>
      <c r="P284" s="360"/>
      <c r="Q284" s="360"/>
      <c r="R284" s="360"/>
      <c r="S284" s="360"/>
      <c r="T284" s="360"/>
      <c r="U284" s="360"/>
      <c r="V284" s="360"/>
      <c r="W284" s="360"/>
      <c r="X284" s="360"/>
      <c r="Y284" s="360"/>
      <c r="Z284" s="360"/>
      <c r="AA284" s="360"/>
      <c r="AB284" s="360"/>
      <c r="AC284" s="360"/>
      <c r="AD284" s="360"/>
      <c r="AE284" s="360"/>
      <c r="AF284" s="360"/>
      <c r="AG284" s="360"/>
      <c r="AH284" s="360"/>
      <c r="AI284" s="360"/>
      <c r="AJ284" s="360"/>
      <c r="AL284" s="67"/>
      <c r="AM284" s="67"/>
      <c r="AN284" s="67"/>
      <c r="AO284" s="67"/>
      <c r="AP284" s="67"/>
      <c r="AQ284" s="67"/>
      <c r="AR284" s="67"/>
      <c r="AS284" s="67"/>
      <c r="AT284" s="67"/>
      <c r="AU284" s="67"/>
      <c r="AV284" s="67"/>
      <c r="AW284" s="67"/>
      <c r="AX284" s="65"/>
      <c r="AY284" s="65"/>
    </row>
    <row r="285" spans="3:51" ht="19.149999999999999" customHeight="1">
      <c r="C285" s="360"/>
      <c r="D285" s="360"/>
      <c r="E285" s="360"/>
      <c r="F285" s="360"/>
      <c r="G285" s="360"/>
      <c r="H285" s="360"/>
      <c r="I285" s="360"/>
      <c r="J285" s="360"/>
      <c r="K285" s="360"/>
      <c r="L285" s="360"/>
      <c r="M285" s="360"/>
      <c r="N285" s="360"/>
      <c r="O285" s="360"/>
      <c r="P285" s="360"/>
      <c r="Q285" s="360"/>
      <c r="R285" s="360"/>
      <c r="S285" s="360"/>
      <c r="T285" s="360"/>
      <c r="U285" s="360"/>
      <c r="V285" s="360"/>
      <c r="W285" s="360"/>
      <c r="X285" s="360"/>
      <c r="Y285" s="360"/>
      <c r="Z285" s="360"/>
      <c r="AA285" s="360"/>
      <c r="AB285" s="360"/>
      <c r="AC285" s="360"/>
      <c r="AD285" s="360"/>
      <c r="AE285" s="360"/>
      <c r="AF285" s="360"/>
      <c r="AG285" s="360"/>
      <c r="AH285" s="360"/>
      <c r="AI285" s="360"/>
      <c r="AJ285" s="360"/>
      <c r="AL285" s="67"/>
      <c r="AM285" s="67"/>
      <c r="AN285" s="67"/>
      <c r="AO285" s="67"/>
      <c r="AP285" s="67"/>
      <c r="AQ285" s="67"/>
      <c r="AR285" s="67"/>
      <c r="AS285" s="67"/>
      <c r="AT285" s="67"/>
      <c r="AU285" s="67"/>
      <c r="AV285" s="67"/>
      <c r="AW285" s="67"/>
      <c r="AX285" s="65"/>
      <c r="AY285" s="65"/>
    </row>
    <row r="286" spans="3:51" ht="19.149999999999999" customHeight="1">
      <c r="C286" s="360"/>
      <c r="D286" s="360"/>
      <c r="E286" s="360"/>
      <c r="F286" s="360"/>
      <c r="G286" s="360"/>
      <c r="H286" s="360"/>
      <c r="I286" s="360"/>
      <c r="J286" s="360"/>
      <c r="K286" s="360"/>
      <c r="L286" s="360"/>
      <c r="M286" s="360"/>
      <c r="N286" s="360"/>
      <c r="O286" s="360"/>
      <c r="P286" s="360"/>
      <c r="Q286" s="360"/>
      <c r="R286" s="360"/>
      <c r="S286" s="360"/>
      <c r="T286" s="360"/>
      <c r="U286" s="360"/>
      <c r="V286" s="360"/>
      <c r="W286" s="360"/>
      <c r="X286" s="360"/>
      <c r="Y286" s="360"/>
      <c r="Z286" s="360"/>
      <c r="AA286" s="360"/>
      <c r="AB286" s="360"/>
      <c r="AC286" s="360"/>
      <c r="AD286" s="360"/>
      <c r="AE286" s="360"/>
      <c r="AF286" s="360"/>
      <c r="AG286" s="360"/>
      <c r="AH286" s="360"/>
      <c r="AI286" s="360"/>
      <c r="AJ286" s="360"/>
      <c r="AL286" s="67"/>
      <c r="AM286" s="67"/>
      <c r="AN286" s="67"/>
      <c r="AO286" s="67"/>
      <c r="AP286" s="67"/>
      <c r="AQ286" s="67"/>
      <c r="AR286" s="67"/>
      <c r="AS286" s="67"/>
      <c r="AT286" s="67"/>
      <c r="AU286" s="67"/>
      <c r="AV286" s="67"/>
      <c r="AW286" s="67"/>
      <c r="AX286" s="65"/>
      <c r="AY286" s="65"/>
    </row>
    <row r="287" spans="3:51" ht="22.5" customHeight="1">
      <c r="C287" s="360"/>
      <c r="D287" s="360"/>
      <c r="E287" s="360"/>
      <c r="F287" s="360"/>
      <c r="G287" s="360"/>
      <c r="H287" s="360"/>
      <c r="I287" s="360"/>
      <c r="J287" s="360"/>
      <c r="K287" s="360"/>
      <c r="L287" s="360"/>
      <c r="M287" s="360"/>
      <c r="N287" s="360"/>
      <c r="O287" s="360"/>
      <c r="P287" s="360"/>
      <c r="Q287" s="360"/>
      <c r="R287" s="360"/>
      <c r="S287" s="360"/>
      <c r="T287" s="360"/>
      <c r="U287" s="360"/>
      <c r="V287" s="360"/>
      <c r="W287" s="360"/>
      <c r="X287" s="360"/>
      <c r="Y287" s="360"/>
      <c r="Z287" s="360"/>
      <c r="AA287" s="360"/>
      <c r="AB287" s="360"/>
      <c r="AC287" s="360"/>
      <c r="AD287" s="360"/>
      <c r="AE287" s="360"/>
      <c r="AF287" s="360"/>
      <c r="AG287" s="360"/>
      <c r="AH287" s="360"/>
      <c r="AI287" s="360"/>
      <c r="AJ287" s="360"/>
      <c r="AL287" s="67"/>
      <c r="AM287" s="67"/>
      <c r="AN287" s="67"/>
      <c r="AO287" s="67"/>
      <c r="AP287" s="67"/>
      <c r="AQ287" s="67"/>
      <c r="AR287" s="67"/>
      <c r="AS287" s="67"/>
      <c r="AT287" s="67"/>
      <c r="AU287" s="67"/>
      <c r="AV287" s="67"/>
      <c r="AW287" s="67"/>
      <c r="AX287" s="65"/>
      <c r="AY287" s="65"/>
    </row>
    <row r="288" spans="3:51" ht="21" customHeight="1">
      <c r="C288" s="359" t="s">
        <v>144</v>
      </c>
      <c r="D288" s="360"/>
      <c r="E288" s="360"/>
      <c r="F288" s="360"/>
      <c r="G288" s="360"/>
      <c r="H288" s="360"/>
      <c r="I288" s="360"/>
      <c r="J288" s="360"/>
      <c r="K288" s="360"/>
      <c r="L288" s="360"/>
      <c r="M288" s="360"/>
      <c r="N288" s="360"/>
      <c r="O288" s="360"/>
      <c r="P288" s="360"/>
      <c r="Q288" s="360"/>
      <c r="R288" s="360"/>
      <c r="S288" s="360"/>
      <c r="T288" s="360"/>
      <c r="U288" s="360"/>
      <c r="V288" s="360"/>
      <c r="W288" s="360"/>
      <c r="X288" s="360"/>
      <c r="Y288" s="360"/>
      <c r="Z288" s="360"/>
      <c r="AA288" s="360"/>
      <c r="AB288" s="360"/>
      <c r="AC288" s="360"/>
      <c r="AD288" s="360"/>
      <c r="AE288" s="360"/>
      <c r="AF288" s="360"/>
      <c r="AG288" s="360"/>
      <c r="AH288" s="360"/>
      <c r="AI288" s="360"/>
      <c r="AJ288" s="360"/>
      <c r="AL288" s="67"/>
      <c r="AM288" s="67"/>
      <c r="AN288" s="67"/>
      <c r="AO288" s="67"/>
      <c r="AP288" s="67"/>
      <c r="AQ288" s="67"/>
      <c r="AR288" s="67"/>
      <c r="AS288" s="67"/>
      <c r="AT288" s="67"/>
      <c r="AU288" s="67"/>
      <c r="AV288" s="67"/>
      <c r="AW288" s="67"/>
      <c r="AX288" s="65"/>
      <c r="AY288" s="65"/>
    </row>
    <row r="289" spans="3:51" ht="21" customHeight="1">
      <c r="C289" s="360"/>
      <c r="D289" s="360"/>
      <c r="E289" s="360"/>
      <c r="F289" s="360"/>
      <c r="G289" s="360"/>
      <c r="H289" s="360"/>
      <c r="I289" s="360"/>
      <c r="J289" s="360"/>
      <c r="K289" s="360"/>
      <c r="L289" s="360"/>
      <c r="M289" s="360"/>
      <c r="N289" s="360"/>
      <c r="O289" s="360"/>
      <c r="P289" s="360"/>
      <c r="Q289" s="360"/>
      <c r="R289" s="360"/>
      <c r="S289" s="360"/>
      <c r="T289" s="360"/>
      <c r="U289" s="360"/>
      <c r="V289" s="360"/>
      <c r="W289" s="360"/>
      <c r="X289" s="360"/>
      <c r="Y289" s="360"/>
      <c r="Z289" s="360"/>
      <c r="AA289" s="360"/>
      <c r="AB289" s="360"/>
      <c r="AC289" s="360"/>
      <c r="AD289" s="360"/>
      <c r="AE289" s="360"/>
      <c r="AF289" s="360"/>
      <c r="AG289" s="360"/>
      <c r="AH289" s="360"/>
      <c r="AI289" s="360"/>
      <c r="AJ289" s="360"/>
      <c r="AL289" s="67"/>
      <c r="AM289" s="67"/>
      <c r="AN289" s="67"/>
      <c r="AO289" s="67"/>
      <c r="AP289" s="67"/>
      <c r="AQ289" s="67"/>
      <c r="AR289" s="67"/>
      <c r="AS289" s="67"/>
      <c r="AT289" s="67"/>
      <c r="AU289" s="67"/>
      <c r="AV289" s="67"/>
      <c r="AW289" s="67"/>
      <c r="AX289" s="65"/>
      <c r="AY289" s="65"/>
    </row>
    <row r="290" spans="3:51" ht="21" customHeight="1">
      <c r="C290" s="360"/>
      <c r="D290" s="360"/>
      <c r="E290" s="360"/>
      <c r="F290" s="360"/>
      <c r="G290" s="360"/>
      <c r="H290" s="360"/>
      <c r="I290" s="360"/>
      <c r="J290" s="360"/>
      <c r="K290" s="360"/>
      <c r="L290" s="360"/>
      <c r="M290" s="360"/>
      <c r="N290" s="360"/>
      <c r="O290" s="360"/>
      <c r="P290" s="360"/>
      <c r="Q290" s="360"/>
      <c r="R290" s="360"/>
      <c r="S290" s="360"/>
      <c r="T290" s="360"/>
      <c r="U290" s="360"/>
      <c r="V290" s="360"/>
      <c r="W290" s="360"/>
      <c r="X290" s="360"/>
      <c r="Y290" s="360"/>
      <c r="Z290" s="360"/>
      <c r="AA290" s="360"/>
      <c r="AB290" s="360"/>
      <c r="AC290" s="360"/>
      <c r="AD290" s="360"/>
      <c r="AE290" s="360"/>
      <c r="AF290" s="360"/>
      <c r="AG290" s="360"/>
      <c r="AH290" s="360"/>
      <c r="AI290" s="360"/>
      <c r="AJ290" s="360"/>
      <c r="AL290" s="67"/>
      <c r="AM290" s="67"/>
      <c r="AN290" s="67"/>
      <c r="AO290" s="67"/>
      <c r="AP290" s="67"/>
      <c r="AQ290" s="67"/>
      <c r="AR290" s="67"/>
      <c r="AS290" s="67"/>
      <c r="AT290" s="67"/>
      <c r="AU290" s="67"/>
      <c r="AV290" s="67"/>
      <c r="AW290" s="67"/>
      <c r="AX290" s="65"/>
      <c r="AY290" s="65"/>
    </row>
    <row r="291" spans="3:51" ht="21" customHeight="1">
      <c r="C291" s="360"/>
      <c r="D291" s="360"/>
      <c r="E291" s="360"/>
      <c r="F291" s="360"/>
      <c r="G291" s="360"/>
      <c r="H291" s="360"/>
      <c r="I291" s="360"/>
      <c r="J291" s="360"/>
      <c r="K291" s="360"/>
      <c r="L291" s="360"/>
      <c r="M291" s="360"/>
      <c r="N291" s="360"/>
      <c r="O291" s="360"/>
      <c r="P291" s="360"/>
      <c r="Q291" s="360"/>
      <c r="R291" s="360"/>
      <c r="S291" s="360"/>
      <c r="T291" s="360"/>
      <c r="U291" s="360"/>
      <c r="V291" s="360"/>
      <c r="W291" s="360"/>
      <c r="X291" s="360"/>
      <c r="Y291" s="360"/>
      <c r="Z291" s="360"/>
      <c r="AA291" s="360"/>
      <c r="AB291" s="360"/>
      <c r="AC291" s="360"/>
      <c r="AD291" s="360"/>
      <c r="AE291" s="360"/>
      <c r="AF291" s="360"/>
      <c r="AG291" s="360"/>
      <c r="AH291" s="360"/>
      <c r="AI291" s="360"/>
      <c r="AJ291" s="360"/>
      <c r="AL291" s="67"/>
      <c r="AM291" s="67"/>
      <c r="AN291" s="67"/>
      <c r="AO291" s="67"/>
      <c r="AP291" s="67"/>
      <c r="AQ291" s="67"/>
      <c r="AR291" s="67"/>
      <c r="AS291" s="67"/>
      <c r="AT291" s="67"/>
      <c r="AU291" s="67"/>
      <c r="AV291" s="67"/>
      <c r="AW291" s="67"/>
      <c r="AX291" s="65"/>
      <c r="AY291" s="65"/>
    </row>
    <row r="292" spans="3:51" ht="21" customHeight="1">
      <c r="C292" s="360"/>
      <c r="D292" s="360"/>
      <c r="E292" s="360"/>
      <c r="F292" s="360"/>
      <c r="G292" s="360"/>
      <c r="H292" s="360"/>
      <c r="I292" s="360"/>
      <c r="J292" s="360"/>
      <c r="K292" s="360"/>
      <c r="L292" s="360"/>
      <c r="M292" s="360"/>
      <c r="N292" s="360"/>
      <c r="O292" s="360"/>
      <c r="P292" s="360"/>
      <c r="Q292" s="360"/>
      <c r="R292" s="360"/>
      <c r="S292" s="360"/>
      <c r="T292" s="360"/>
      <c r="U292" s="360"/>
      <c r="V292" s="360"/>
      <c r="W292" s="360"/>
      <c r="X292" s="360"/>
      <c r="Y292" s="360"/>
      <c r="Z292" s="360"/>
      <c r="AA292" s="360"/>
      <c r="AB292" s="360"/>
      <c r="AC292" s="360"/>
      <c r="AD292" s="360"/>
      <c r="AE292" s="360"/>
      <c r="AF292" s="360"/>
      <c r="AG292" s="360"/>
      <c r="AH292" s="360"/>
      <c r="AI292" s="360"/>
      <c r="AJ292" s="360"/>
      <c r="AL292" s="67"/>
      <c r="AM292" s="67"/>
      <c r="AN292" s="67"/>
      <c r="AO292" s="67"/>
      <c r="AP292" s="67"/>
      <c r="AQ292" s="67"/>
      <c r="AR292" s="67"/>
      <c r="AS292" s="67"/>
      <c r="AT292" s="67"/>
      <c r="AU292" s="67"/>
      <c r="AV292" s="67"/>
      <c r="AW292" s="67"/>
      <c r="AX292" s="65"/>
      <c r="AY292" s="65"/>
    </row>
    <row r="293" spans="3:51" ht="21" customHeight="1">
      <c r="C293" s="360"/>
      <c r="D293" s="360"/>
      <c r="E293" s="360"/>
      <c r="F293" s="360"/>
      <c r="G293" s="360"/>
      <c r="H293" s="360"/>
      <c r="I293" s="360"/>
      <c r="J293" s="360"/>
      <c r="K293" s="360"/>
      <c r="L293" s="360"/>
      <c r="M293" s="360"/>
      <c r="N293" s="360"/>
      <c r="O293" s="360"/>
      <c r="P293" s="360"/>
      <c r="Q293" s="360"/>
      <c r="R293" s="360"/>
      <c r="S293" s="360"/>
      <c r="T293" s="360"/>
      <c r="U293" s="360"/>
      <c r="V293" s="360"/>
      <c r="W293" s="360"/>
      <c r="X293" s="360"/>
      <c r="Y293" s="360"/>
      <c r="Z293" s="360"/>
      <c r="AA293" s="360"/>
      <c r="AB293" s="360"/>
      <c r="AC293" s="360"/>
      <c r="AD293" s="360"/>
      <c r="AE293" s="360"/>
      <c r="AF293" s="360"/>
      <c r="AG293" s="360"/>
      <c r="AH293" s="360"/>
      <c r="AI293" s="360"/>
      <c r="AJ293" s="360"/>
      <c r="AL293" s="67"/>
      <c r="AM293" s="67"/>
      <c r="AN293" s="67"/>
      <c r="AO293" s="67"/>
      <c r="AP293" s="67"/>
      <c r="AQ293" s="67"/>
      <c r="AR293" s="67"/>
      <c r="AS293" s="67"/>
      <c r="AT293" s="67"/>
      <c r="AU293" s="67"/>
      <c r="AV293" s="67"/>
      <c r="AW293" s="67"/>
      <c r="AX293" s="65"/>
      <c r="AY293" s="65"/>
    </row>
    <row r="294" spans="3:51" ht="21" customHeight="1">
      <c r="C294" s="360"/>
      <c r="D294" s="360"/>
      <c r="E294" s="360"/>
      <c r="F294" s="360"/>
      <c r="G294" s="360"/>
      <c r="H294" s="360"/>
      <c r="I294" s="360"/>
      <c r="J294" s="360"/>
      <c r="K294" s="360"/>
      <c r="L294" s="360"/>
      <c r="M294" s="360"/>
      <c r="N294" s="360"/>
      <c r="O294" s="360"/>
      <c r="P294" s="360"/>
      <c r="Q294" s="360"/>
      <c r="R294" s="360"/>
      <c r="S294" s="360"/>
      <c r="T294" s="360"/>
      <c r="U294" s="360"/>
      <c r="V294" s="360"/>
      <c r="W294" s="360"/>
      <c r="X294" s="360"/>
      <c r="Y294" s="360"/>
      <c r="Z294" s="360"/>
      <c r="AA294" s="360"/>
      <c r="AB294" s="360"/>
      <c r="AC294" s="360"/>
      <c r="AD294" s="360"/>
      <c r="AE294" s="360"/>
      <c r="AF294" s="360"/>
      <c r="AG294" s="360"/>
      <c r="AH294" s="360"/>
      <c r="AI294" s="360"/>
      <c r="AJ294" s="360"/>
      <c r="AL294" s="67"/>
      <c r="AM294" s="67"/>
      <c r="AN294" s="67"/>
      <c r="AO294" s="67"/>
      <c r="AP294" s="67"/>
      <c r="AQ294" s="67"/>
      <c r="AR294" s="67"/>
      <c r="AS294" s="67"/>
      <c r="AT294" s="67"/>
      <c r="AU294" s="67"/>
      <c r="AV294" s="67"/>
      <c r="AW294" s="67"/>
      <c r="AX294" s="65"/>
      <c r="AY294" s="65"/>
    </row>
    <row r="295" spans="3:51" ht="21" customHeight="1">
      <c r="C295" s="360"/>
      <c r="D295" s="360"/>
      <c r="E295" s="360"/>
      <c r="F295" s="360"/>
      <c r="G295" s="360"/>
      <c r="H295" s="360"/>
      <c r="I295" s="360"/>
      <c r="J295" s="360"/>
      <c r="K295" s="360"/>
      <c r="L295" s="360"/>
      <c r="M295" s="360"/>
      <c r="N295" s="360"/>
      <c r="O295" s="360"/>
      <c r="P295" s="360"/>
      <c r="Q295" s="360"/>
      <c r="R295" s="360"/>
      <c r="S295" s="360"/>
      <c r="T295" s="360"/>
      <c r="U295" s="360"/>
      <c r="V295" s="360"/>
      <c r="W295" s="360"/>
      <c r="X295" s="360"/>
      <c r="Y295" s="360"/>
      <c r="Z295" s="360"/>
      <c r="AA295" s="360"/>
      <c r="AB295" s="360"/>
      <c r="AC295" s="360"/>
      <c r="AD295" s="360"/>
      <c r="AE295" s="360"/>
      <c r="AF295" s="360"/>
      <c r="AG295" s="360"/>
      <c r="AH295" s="360"/>
      <c r="AI295" s="360"/>
      <c r="AJ295" s="360"/>
      <c r="AL295" s="67"/>
      <c r="AM295" s="67"/>
      <c r="AN295" s="67"/>
      <c r="AO295" s="67"/>
      <c r="AP295" s="67"/>
      <c r="AQ295" s="67"/>
      <c r="AR295" s="67"/>
      <c r="AS295" s="67"/>
      <c r="AT295" s="67"/>
      <c r="AU295" s="67"/>
      <c r="AV295" s="67"/>
      <c r="AW295" s="67"/>
      <c r="AX295" s="65"/>
      <c r="AY295" s="65"/>
    </row>
    <row r="296" spans="3:51" ht="21" customHeight="1">
      <c r="C296" s="360"/>
      <c r="D296" s="360"/>
      <c r="E296" s="360"/>
      <c r="F296" s="360"/>
      <c r="G296" s="360"/>
      <c r="H296" s="360"/>
      <c r="I296" s="360"/>
      <c r="J296" s="360"/>
      <c r="K296" s="360"/>
      <c r="L296" s="360"/>
      <c r="M296" s="360"/>
      <c r="N296" s="360"/>
      <c r="O296" s="360"/>
      <c r="P296" s="360"/>
      <c r="Q296" s="360"/>
      <c r="R296" s="360"/>
      <c r="S296" s="360"/>
      <c r="T296" s="360"/>
      <c r="U296" s="360"/>
      <c r="V296" s="360"/>
      <c r="W296" s="360"/>
      <c r="X296" s="360"/>
      <c r="Y296" s="360"/>
      <c r="Z296" s="360"/>
      <c r="AA296" s="360"/>
      <c r="AB296" s="360"/>
      <c r="AC296" s="360"/>
      <c r="AD296" s="360"/>
      <c r="AE296" s="360"/>
      <c r="AF296" s="360"/>
      <c r="AG296" s="360"/>
      <c r="AH296" s="360"/>
      <c r="AI296" s="360"/>
      <c r="AJ296" s="360"/>
      <c r="AL296" s="67"/>
      <c r="AM296" s="67"/>
      <c r="AN296" s="67"/>
      <c r="AO296" s="67"/>
      <c r="AP296" s="67"/>
      <c r="AQ296" s="67"/>
      <c r="AR296" s="67"/>
      <c r="AS296" s="67"/>
      <c r="AT296" s="67"/>
      <c r="AU296" s="67"/>
      <c r="AV296" s="67"/>
      <c r="AW296" s="67"/>
      <c r="AX296" s="65"/>
      <c r="AY296" s="65"/>
    </row>
    <row r="297" spans="3:51" ht="21" customHeight="1">
      <c r="C297" s="360"/>
      <c r="D297" s="360"/>
      <c r="E297" s="360"/>
      <c r="F297" s="360"/>
      <c r="G297" s="360"/>
      <c r="H297" s="360"/>
      <c r="I297" s="360"/>
      <c r="J297" s="360"/>
      <c r="K297" s="360"/>
      <c r="L297" s="360"/>
      <c r="M297" s="360"/>
      <c r="N297" s="360"/>
      <c r="O297" s="360"/>
      <c r="P297" s="360"/>
      <c r="Q297" s="360"/>
      <c r="R297" s="360"/>
      <c r="S297" s="360"/>
      <c r="T297" s="360"/>
      <c r="U297" s="360"/>
      <c r="V297" s="360"/>
      <c r="W297" s="360"/>
      <c r="X297" s="360"/>
      <c r="Y297" s="360"/>
      <c r="Z297" s="360"/>
      <c r="AA297" s="360"/>
      <c r="AB297" s="360"/>
      <c r="AC297" s="360"/>
      <c r="AD297" s="360"/>
      <c r="AE297" s="360"/>
      <c r="AF297" s="360"/>
      <c r="AG297" s="360"/>
      <c r="AH297" s="360"/>
      <c r="AI297" s="360"/>
      <c r="AJ297" s="360"/>
      <c r="AL297" s="67"/>
      <c r="AM297" s="67"/>
      <c r="AN297" s="67"/>
      <c r="AO297" s="67"/>
      <c r="AP297" s="67"/>
      <c r="AQ297" s="67"/>
      <c r="AR297" s="67"/>
      <c r="AS297" s="67"/>
      <c r="AT297" s="67"/>
      <c r="AU297" s="67"/>
      <c r="AV297" s="67"/>
      <c r="AW297" s="67"/>
      <c r="AX297" s="65"/>
      <c r="AY297" s="65"/>
    </row>
    <row r="298" spans="3:51" ht="19.149999999999999" customHeight="1">
      <c r="C298" s="360" t="s">
        <v>145</v>
      </c>
      <c r="D298" s="360"/>
      <c r="E298" s="360"/>
      <c r="F298" s="360"/>
      <c r="G298" s="360"/>
      <c r="H298" s="360"/>
      <c r="I298" s="360"/>
      <c r="J298" s="360"/>
      <c r="K298" s="360"/>
      <c r="L298" s="360"/>
      <c r="M298" s="360"/>
      <c r="N298" s="360"/>
      <c r="O298" s="360"/>
      <c r="P298" s="360"/>
      <c r="Q298" s="360"/>
      <c r="R298" s="360"/>
      <c r="S298" s="360"/>
      <c r="T298" s="360"/>
      <c r="U298" s="360"/>
      <c r="V298" s="360"/>
      <c r="W298" s="360"/>
      <c r="X298" s="360"/>
      <c r="Y298" s="360"/>
      <c r="Z298" s="360"/>
      <c r="AA298" s="360"/>
      <c r="AB298" s="360"/>
      <c r="AC298" s="360"/>
      <c r="AD298" s="360"/>
      <c r="AE298" s="360"/>
      <c r="AF298" s="360"/>
      <c r="AG298" s="360"/>
      <c r="AH298" s="360"/>
      <c r="AI298" s="360"/>
      <c r="AJ298" s="360"/>
      <c r="AL298" s="67"/>
      <c r="AM298" s="67"/>
      <c r="AN298" s="67"/>
      <c r="AO298" s="67"/>
      <c r="AP298" s="67"/>
      <c r="AQ298" s="67"/>
      <c r="AR298" s="67"/>
      <c r="AS298" s="67"/>
      <c r="AT298" s="67"/>
      <c r="AU298" s="67"/>
      <c r="AV298" s="67"/>
      <c r="AW298" s="67"/>
      <c r="AX298" s="65"/>
      <c r="AY298" s="65"/>
    </row>
    <row r="299" spans="3:51" ht="19.149999999999999" customHeight="1">
      <c r="C299" s="360"/>
      <c r="D299" s="360"/>
      <c r="E299" s="360"/>
      <c r="F299" s="360"/>
      <c r="G299" s="360"/>
      <c r="H299" s="360"/>
      <c r="I299" s="360"/>
      <c r="J299" s="360"/>
      <c r="K299" s="360"/>
      <c r="L299" s="360"/>
      <c r="M299" s="360"/>
      <c r="N299" s="360"/>
      <c r="O299" s="360"/>
      <c r="P299" s="360"/>
      <c r="Q299" s="360"/>
      <c r="R299" s="360"/>
      <c r="S299" s="360"/>
      <c r="T299" s="360"/>
      <c r="U299" s="360"/>
      <c r="V299" s="360"/>
      <c r="W299" s="360"/>
      <c r="X299" s="360"/>
      <c r="Y299" s="360"/>
      <c r="Z299" s="360"/>
      <c r="AA299" s="360"/>
      <c r="AB299" s="360"/>
      <c r="AC299" s="360"/>
      <c r="AD299" s="360"/>
      <c r="AE299" s="360"/>
      <c r="AF299" s="360"/>
      <c r="AG299" s="360"/>
      <c r="AH299" s="360"/>
      <c r="AI299" s="360"/>
      <c r="AJ299" s="360"/>
      <c r="AL299" s="67"/>
      <c r="AM299" s="67"/>
      <c r="AN299" s="67"/>
      <c r="AO299" s="67"/>
      <c r="AP299" s="67"/>
      <c r="AQ299" s="67"/>
      <c r="AR299" s="67"/>
      <c r="AS299" s="67"/>
      <c r="AT299" s="67"/>
      <c r="AU299" s="67"/>
      <c r="AV299" s="67"/>
      <c r="AW299" s="67"/>
      <c r="AX299" s="65"/>
      <c r="AY299" s="65"/>
    </row>
    <row r="300" spans="3:51" ht="19.149999999999999" customHeight="1">
      <c r="C300" s="360"/>
      <c r="D300" s="360"/>
      <c r="E300" s="360"/>
      <c r="F300" s="360"/>
      <c r="G300" s="360"/>
      <c r="H300" s="360"/>
      <c r="I300" s="360"/>
      <c r="J300" s="360"/>
      <c r="K300" s="360"/>
      <c r="L300" s="360"/>
      <c r="M300" s="360"/>
      <c r="N300" s="360"/>
      <c r="O300" s="360"/>
      <c r="P300" s="360"/>
      <c r="Q300" s="360"/>
      <c r="R300" s="360"/>
      <c r="S300" s="360"/>
      <c r="T300" s="360"/>
      <c r="U300" s="360"/>
      <c r="V300" s="360"/>
      <c r="W300" s="360"/>
      <c r="X300" s="360"/>
      <c r="Y300" s="360"/>
      <c r="Z300" s="360"/>
      <c r="AA300" s="360"/>
      <c r="AB300" s="360"/>
      <c r="AC300" s="360"/>
      <c r="AD300" s="360"/>
      <c r="AE300" s="360"/>
      <c r="AF300" s="360"/>
      <c r="AG300" s="360"/>
      <c r="AH300" s="360"/>
      <c r="AI300" s="360"/>
      <c r="AJ300" s="360"/>
      <c r="AL300" s="67"/>
      <c r="AM300" s="67"/>
      <c r="AN300" s="67"/>
      <c r="AO300" s="67"/>
      <c r="AP300" s="67"/>
      <c r="AQ300" s="67"/>
      <c r="AR300" s="67"/>
      <c r="AS300" s="67"/>
      <c r="AT300" s="67"/>
      <c r="AU300" s="67"/>
      <c r="AV300" s="67"/>
      <c r="AW300" s="67"/>
      <c r="AX300" s="65"/>
      <c r="AY300" s="65"/>
    </row>
    <row r="301" spans="3:51" ht="19.149999999999999" customHeight="1">
      <c r="C301" s="360"/>
      <c r="D301" s="360"/>
      <c r="E301" s="360"/>
      <c r="F301" s="360"/>
      <c r="G301" s="360"/>
      <c r="H301" s="360"/>
      <c r="I301" s="360"/>
      <c r="J301" s="360"/>
      <c r="K301" s="360"/>
      <c r="L301" s="360"/>
      <c r="M301" s="360"/>
      <c r="N301" s="360"/>
      <c r="O301" s="360"/>
      <c r="P301" s="360"/>
      <c r="Q301" s="360"/>
      <c r="R301" s="360"/>
      <c r="S301" s="360"/>
      <c r="T301" s="360"/>
      <c r="U301" s="360"/>
      <c r="V301" s="360"/>
      <c r="W301" s="360"/>
      <c r="X301" s="360"/>
      <c r="Y301" s="360"/>
      <c r="Z301" s="360"/>
      <c r="AA301" s="360"/>
      <c r="AB301" s="360"/>
      <c r="AC301" s="360"/>
      <c r="AD301" s="360"/>
      <c r="AE301" s="360"/>
      <c r="AF301" s="360"/>
      <c r="AG301" s="360"/>
      <c r="AH301" s="360"/>
      <c r="AI301" s="360"/>
      <c r="AJ301" s="360"/>
      <c r="AL301" s="67"/>
      <c r="AM301" s="67"/>
      <c r="AN301" s="67"/>
      <c r="AO301" s="67"/>
      <c r="AP301" s="67"/>
      <c r="AQ301" s="67"/>
      <c r="AR301" s="67"/>
      <c r="AS301" s="67"/>
      <c r="AT301" s="67"/>
      <c r="AU301" s="67"/>
      <c r="AV301" s="67"/>
      <c r="AW301" s="67"/>
      <c r="AX301" s="65"/>
      <c r="AY301" s="65"/>
    </row>
    <row r="302" spans="3:51" ht="19.149999999999999" customHeight="1">
      <c r="C302" s="360"/>
      <c r="D302" s="360"/>
      <c r="E302" s="360"/>
      <c r="F302" s="360"/>
      <c r="G302" s="360"/>
      <c r="H302" s="360"/>
      <c r="I302" s="360"/>
      <c r="J302" s="360"/>
      <c r="K302" s="360"/>
      <c r="L302" s="360"/>
      <c r="M302" s="360"/>
      <c r="N302" s="360"/>
      <c r="O302" s="360"/>
      <c r="P302" s="360"/>
      <c r="Q302" s="360"/>
      <c r="R302" s="360"/>
      <c r="S302" s="360"/>
      <c r="T302" s="360"/>
      <c r="U302" s="360"/>
      <c r="V302" s="360"/>
      <c r="W302" s="360"/>
      <c r="X302" s="360"/>
      <c r="Y302" s="360"/>
      <c r="Z302" s="360"/>
      <c r="AA302" s="360"/>
      <c r="AB302" s="360"/>
      <c r="AC302" s="360"/>
      <c r="AD302" s="360"/>
      <c r="AE302" s="360"/>
      <c r="AF302" s="360"/>
      <c r="AG302" s="360"/>
      <c r="AH302" s="360"/>
      <c r="AI302" s="360"/>
      <c r="AJ302" s="360"/>
      <c r="AL302" s="67"/>
      <c r="AM302" s="67"/>
      <c r="AN302" s="67"/>
      <c r="AO302" s="67"/>
      <c r="AP302" s="67"/>
      <c r="AQ302" s="67"/>
      <c r="AR302" s="67"/>
      <c r="AS302" s="67"/>
      <c r="AT302" s="67"/>
      <c r="AU302" s="67"/>
      <c r="AV302" s="67"/>
      <c r="AW302" s="67"/>
      <c r="AX302" s="65"/>
      <c r="AY302" s="65"/>
    </row>
    <row r="303" spans="3:51" ht="19.149999999999999" customHeight="1">
      <c r="C303" s="360"/>
      <c r="D303" s="360"/>
      <c r="E303" s="360"/>
      <c r="F303" s="360"/>
      <c r="G303" s="360"/>
      <c r="H303" s="360"/>
      <c r="I303" s="360"/>
      <c r="J303" s="360"/>
      <c r="K303" s="360"/>
      <c r="L303" s="360"/>
      <c r="M303" s="360"/>
      <c r="N303" s="360"/>
      <c r="O303" s="360"/>
      <c r="P303" s="360"/>
      <c r="Q303" s="360"/>
      <c r="R303" s="360"/>
      <c r="S303" s="360"/>
      <c r="T303" s="360"/>
      <c r="U303" s="360"/>
      <c r="V303" s="360"/>
      <c r="W303" s="360"/>
      <c r="X303" s="360"/>
      <c r="Y303" s="360"/>
      <c r="Z303" s="360"/>
      <c r="AA303" s="360"/>
      <c r="AB303" s="360"/>
      <c r="AC303" s="360"/>
      <c r="AD303" s="360"/>
      <c r="AE303" s="360"/>
      <c r="AF303" s="360"/>
      <c r="AG303" s="360"/>
      <c r="AH303" s="360"/>
      <c r="AI303" s="360"/>
      <c r="AJ303" s="360"/>
      <c r="AL303" s="67"/>
      <c r="AM303" s="67"/>
      <c r="AN303" s="67"/>
      <c r="AO303" s="67"/>
      <c r="AP303" s="67"/>
      <c r="AQ303" s="67"/>
      <c r="AR303" s="67"/>
      <c r="AS303" s="67"/>
      <c r="AT303" s="67"/>
      <c r="AU303" s="67"/>
      <c r="AV303" s="67"/>
      <c r="AW303" s="67"/>
      <c r="AX303" s="65"/>
      <c r="AY303" s="65"/>
    </row>
    <row r="304" spans="3:51" ht="19.149999999999999" customHeight="1">
      <c r="C304" s="360"/>
      <c r="D304" s="360"/>
      <c r="E304" s="360"/>
      <c r="F304" s="360"/>
      <c r="G304" s="360"/>
      <c r="H304" s="360"/>
      <c r="I304" s="360"/>
      <c r="J304" s="360"/>
      <c r="K304" s="360"/>
      <c r="L304" s="360"/>
      <c r="M304" s="360"/>
      <c r="N304" s="360"/>
      <c r="O304" s="360"/>
      <c r="P304" s="360"/>
      <c r="Q304" s="360"/>
      <c r="R304" s="360"/>
      <c r="S304" s="360"/>
      <c r="T304" s="360"/>
      <c r="U304" s="360"/>
      <c r="V304" s="360"/>
      <c r="W304" s="360"/>
      <c r="X304" s="360"/>
      <c r="Y304" s="360"/>
      <c r="Z304" s="360"/>
      <c r="AA304" s="360"/>
      <c r="AB304" s="360"/>
      <c r="AC304" s="360"/>
      <c r="AD304" s="360"/>
      <c r="AE304" s="360"/>
      <c r="AF304" s="360"/>
      <c r="AG304" s="360"/>
      <c r="AH304" s="360"/>
      <c r="AI304" s="360"/>
      <c r="AJ304" s="360"/>
      <c r="AL304" s="67"/>
      <c r="AM304" s="67"/>
      <c r="AN304" s="67"/>
      <c r="AO304" s="67"/>
      <c r="AP304" s="67"/>
      <c r="AQ304" s="67"/>
      <c r="AR304" s="67"/>
      <c r="AS304" s="67"/>
      <c r="AT304" s="67"/>
      <c r="AU304" s="67"/>
      <c r="AV304" s="67"/>
      <c r="AW304" s="67"/>
      <c r="AX304" s="65"/>
      <c r="AY304" s="65"/>
    </row>
    <row r="305" spans="3:51" ht="27" customHeight="1">
      <c r="C305" s="360"/>
      <c r="D305" s="360"/>
      <c r="E305" s="360"/>
      <c r="F305" s="360"/>
      <c r="G305" s="360"/>
      <c r="H305" s="360"/>
      <c r="I305" s="360"/>
      <c r="J305" s="360"/>
      <c r="K305" s="360"/>
      <c r="L305" s="360"/>
      <c r="M305" s="360"/>
      <c r="N305" s="360"/>
      <c r="O305" s="360"/>
      <c r="P305" s="360"/>
      <c r="Q305" s="360"/>
      <c r="R305" s="360"/>
      <c r="S305" s="360"/>
      <c r="T305" s="360"/>
      <c r="U305" s="360"/>
      <c r="V305" s="360"/>
      <c r="W305" s="360"/>
      <c r="X305" s="360"/>
      <c r="Y305" s="360"/>
      <c r="Z305" s="360"/>
      <c r="AA305" s="360"/>
      <c r="AB305" s="360"/>
      <c r="AC305" s="360"/>
      <c r="AD305" s="360"/>
      <c r="AE305" s="360"/>
      <c r="AF305" s="360"/>
      <c r="AG305" s="360"/>
      <c r="AH305" s="360"/>
      <c r="AI305" s="360"/>
      <c r="AJ305" s="360"/>
      <c r="AL305" s="67"/>
      <c r="AM305" s="67"/>
      <c r="AN305" s="67"/>
      <c r="AO305" s="67"/>
      <c r="AP305" s="67"/>
      <c r="AQ305" s="67"/>
      <c r="AR305" s="67"/>
      <c r="AS305" s="67"/>
      <c r="AT305" s="67"/>
      <c r="AU305" s="67"/>
      <c r="AV305" s="67"/>
      <c r="AW305" s="67"/>
      <c r="AX305" s="65"/>
      <c r="AY305" s="65"/>
    </row>
    <row r="306" spans="3:51" ht="19.149999999999999" customHeight="1">
      <c r="C306" s="359" t="s">
        <v>146</v>
      </c>
      <c r="D306" s="360"/>
      <c r="E306" s="360"/>
      <c r="F306" s="360"/>
      <c r="G306" s="360"/>
      <c r="H306" s="360"/>
      <c r="I306" s="360"/>
      <c r="J306" s="360"/>
      <c r="K306" s="360"/>
      <c r="L306" s="360"/>
      <c r="M306" s="360"/>
      <c r="N306" s="360"/>
      <c r="O306" s="360"/>
      <c r="P306" s="360"/>
      <c r="Q306" s="360"/>
      <c r="R306" s="360"/>
      <c r="S306" s="360"/>
      <c r="T306" s="360"/>
      <c r="U306" s="360"/>
      <c r="V306" s="360"/>
      <c r="W306" s="360"/>
      <c r="X306" s="360"/>
      <c r="Y306" s="360"/>
      <c r="Z306" s="360"/>
      <c r="AA306" s="360"/>
      <c r="AB306" s="360"/>
      <c r="AC306" s="360"/>
      <c r="AD306" s="360"/>
      <c r="AE306" s="360"/>
      <c r="AF306" s="360"/>
      <c r="AG306" s="360"/>
      <c r="AH306" s="360"/>
      <c r="AI306" s="360"/>
      <c r="AJ306" s="360"/>
      <c r="AL306" s="67"/>
      <c r="AM306" s="67"/>
      <c r="AN306" s="67"/>
      <c r="AO306" s="67"/>
      <c r="AP306" s="67"/>
      <c r="AQ306" s="67"/>
      <c r="AR306" s="67"/>
      <c r="AS306" s="67"/>
      <c r="AT306" s="67"/>
      <c r="AU306" s="67"/>
      <c r="AV306" s="67"/>
      <c r="AW306" s="67"/>
      <c r="AX306" s="65"/>
      <c r="AY306" s="65"/>
    </row>
    <row r="307" spans="3:51" ht="19.149999999999999" customHeight="1">
      <c r="C307" s="360"/>
      <c r="D307" s="360"/>
      <c r="E307" s="360"/>
      <c r="F307" s="360"/>
      <c r="G307" s="360"/>
      <c r="H307" s="360"/>
      <c r="I307" s="360"/>
      <c r="J307" s="360"/>
      <c r="K307" s="360"/>
      <c r="L307" s="360"/>
      <c r="M307" s="360"/>
      <c r="N307" s="360"/>
      <c r="O307" s="360"/>
      <c r="P307" s="360"/>
      <c r="Q307" s="360"/>
      <c r="R307" s="360"/>
      <c r="S307" s="360"/>
      <c r="T307" s="360"/>
      <c r="U307" s="360"/>
      <c r="V307" s="360"/>
      <c r="W307" s="360"/>
      <c r="X307" s="360"/>
      <c r="Y307" s="360"/>
      <c r="Z307" s="360"/>
      <c r="AA307" s="360"/>
      <c r="AB307" s="360"/>
      <c r="AC307" s="360"/>
      <c r="AD307" s="360"/>
      <c r="AE307" s="360"/>
      <c r="AF307" s="360"/>
      <c r="AG307" s="360"/>
      <c r="AH307" s="360"/>
      <c r="AI307" s="360"/>
      <c r="AJ307" s="360"/>
      <c r="AL307" s="67"/>
      <c r="AM307" s="67"/>
      <c r="AN307" s="67"/>
      <c r="AO307" s="67"/>
      <c r="AP307" s="67"/>
      <c r="AQ307" s="67"/>
      <c r="AR307" s="67"/>
      <c r="AS307" s="67"/>
      <c r="AT307" s="67"/>
      <c r="AU307" s="67"/>
      <c r="AV307" s="67"/>
      <c r="AW307" s="67"/>
      <c r="AX307" s="65"/>
      <c r="AY307" s="65"/>
    </row>
    <row r="308" spans="3:51" ht="36.75" customHeight="1">
      <c r="C308" s="360"/>
      <c r="D308" s="360"/>
      <c r="E308" s="360"/>
      <c r="F308" s="360"/>
      <c r="G308" s="360"/>
      <c r="H308" s="360"/>
      <c r="I308" s="360"/>
      <c r="J308" s="360"/>
      <c r="K308" s="360"/>
      <c r="L308" s="360"/>
      <c r="M308" s="360"/>
      <c r="N308" s="360"/>
      <c r="O308" s="360"/>
      <c r="P308" s="360"/>
      <c r="Q308" s="360"/>
      <c r="R308" s="360"/>
      <c r="S308" s="360"/>
      <c r="T308" s="360"/>
      <c r="U308" s="360"/>
      <c r="V308" s="360"/>
      <c r="W308" s="360"/>
      <c r="X308" s="360"/>
      <c r="Y308" s="360"/>
      <c r="Z308" s="360"/>
      <c r="AA308" s="360"/>
      <c r="AB308" s="360"/>
      <c r="AC308" s="360"/>
      <c r="AD308" s="360"/>
      <c r="AE308" s="360"/>
      <c r="AF308" s="360"/>
      <c r="AG308" s="360"/>
      <c r="AH308" s="360"/>
      <c r="AI308" s="360"/>
      <c r="AJ308" s="360"/>
      <c r="AL308" s="67"/>
      <c r="AM308" s="67"/>
      <c r="AN308" s="67"/>
      <c r="AO308" s="67"/>
      <c r="AP308" s="67"/>
      <c r="AQ308" s="67"/>
      <c r="AR308" s="67"/>
      <c r="AS308" s="67"/>
      <c r="AT308" s="67"/>
      <c r="AU308" s="67"/>
      <c r="AV308" s="67"/>
      <c r="AW308" s="67"/>
      <c r="AX308" s="65"/>
      <c r="AY308" s="65"/>
    </row>
    <row r="309" spans="3:51" ht="36.75" customHeight="1">
      <c r="C309" s="360"/>
      <c r="D309" s="360"/>
      <c r="E309" s="360"/>
      <c r="F309" s="360"/>
      <c r="G309" s="360"/>
      <c r="H309" s="360"/>
      <c r="I309" s="360"/>
      <c r="J309" s="360"/>
      <c r="K309" s="360"/>
      <c r="L309" s="360"/>
      <c r="M309" s="360"/>
      <c r="N309" s="360"/>
      <c r="O309" s="360"/>
      <c r="P309" s="360"/>
      <c r="Q309" s="360"/>
      <c r="R309" s="360"/>
      <c r="S309" s="360"/>
      <c r="T309" s="360"/>
      <c r="U309" s="360"/>
      <c r="V309" s="360"/>
      <c r="W309" s="360"/>
      <c r="X309" s="360"/>
      <c r="Y309" s="360"/>
      <c r="Z309" s="360"/>
      <c r="AA309" s="360"/>
      <c r="AB309" s="360"/>
      <c r="AC309" s="360"/>
      <c r="AD309" s="360"/>
      <c r="AE309" s="360"/>
      <c r="AF309" s="360"/>
      <c r="AG309" s="360"/>
      <c r="AH309" s="360"/>
      <c r="AI309" s="360"/>
      <c r="AJ309" s="360"/>
      <c r="AL309" s="67"/>
      <c r="AM309" s="67"/>
      <c r="AN309" s="67"/>
      <c r="AO309" s="67"/>
      <c r="AP309" s="67"/>
      <c r="AQ309" s="67"/>
      <c r="AR309" s="67"/>
      <c r="AS309" s="67"/>
      <c r="AT309" s="67"/>
      <c r="AU309" s="67"/>
      <c r="AV309" s="67"/>
      <c r="AW309" s="67"/>
      <c r="AX309" s="65"/>
      <c r="AY309" s="65"/>
    </row>
    <row r="310" spans="3:51" ht="19.149999999999999" customHeight="1">
      <c r="C310" s="360"/>
      <c r="D310" s="360"/>
      <c r="E310" s="360"/>
      <c r="F310" s="360"/>
      <c r="G310" s="360"/>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L310" s="67"/>
      <c r="AM310" s="67"/>
      <c r="AN310" s="67"/>
      <c r="AO310" s="67"/>
      <c r="AP310" s="67"/>
      <c r="AQ310" s="67"/>
      <c r="AR310" s="67"/>
      <c r="AS310" s="67"/>
      <c r="AT310" s="67"/>
      <c r="AU310" s="67"/>
      <c r="AV310" s="67"/>
      <c r="AW310" s="67"/>
      <c r="AX310" s="65"/>
      <c r="AY310" s="65"/>
    </row>
    <row r="311" spans="3:51" ht="19.149999999999999" customHeight="1">
      <c r="C311" s="360"/>
      <c r="D311" s="360"/>
      <c r="E311" s="360"/>
      <c r="F311" s="360"/>
      <c r="G311" s="360"/>
      <c r="H311" s="360"/>
      <c r="I311" s="360"/>
      <c r="J311" s="360"/>
      <c r="K311" s="360"/>
      <c r="L311" s="360"/>
      <c r="M311" s="360"/>
      <c r="N311" s="360"/>
      <c r="O311" s="360"/>
      <c r="P311" s="360"/>
      <c r="Q311" s="360"/>
      <c r="R311" s="360"/>
      <c r="S311" s="360"/>
      <c r="T311" s="360"/>
      <c r="U311" s="360"/>
      <c r="V311" s="360"/>
      <c r="W311" s="360"/>
      <c r="X311" s="360"/>
      <c r="Y311" s="360"/>
      <c r="Z311" s="360"/>
      <c r="AA311" s="360"/>
      <c r="AB311" s="360"/>
      <c r="AC311" s="360"/>
      <c r="AD311" s="360"/>
      <c r="AE311" s="360"/>
      <c r="AF311" s="360"/>
      <c r="AG311" s="360"/>
      <c r="AH311" s="360"/>
      <c r="AI311" s="360"/>
      <c r="AJ311" s="360"/>
      <c r="AL311" s="67"/>
      <c r="AM311" s="67"/>
      <c r="AN311" s="67"/>
      <c r="AO311" s="67"/>
      <c r="AP311" s="67"/>
      <c r="AQ311" s="67"/>
      <c r="AR311" s="67"/>
      <c r="AS311" s="67"/>
      <c r="AT311" s="67"/>
      <c r="AU311" s="67"/>
      <c r="AV311" s="67"/>
      <c r="AW311" s="67"/>
      <c r="AX311" s="65"/>
      <c r="AY311" s="65"/>
    </row>
    <row r="312" spans="3:51" ht="17.649999999999999" customHeight="1">
      <c r="C312" s="367" t="s">
        <v>147</v>
      </c>
      <c r="D312" s="367"/>
      <c r="E312" s="367"/>
      <c r="F312" s="367"/>
      <c r="G312" s="367"/>
      <c r="H312" s="367"/>
      <c r="I312" s="367"/>
      <c r="J312" s="367"/>
      <c r="K312" s="367"/>
      <c r="L312" s="367"/>
      <c r="M312" s="367"/>
      <c r="N312" s="367"/>
      <c r="O312" s="367"/>
      <c r="P312" s="367"/>
      <c r="Q312" s="367"/>
      <c r="R312" s="367"/>
      <c r="S312" s="367"/>
      <c r="T312" s="367"/>
      <c r="U312" s="367"/>
      <c r="V312" s="367"/>
      <c r="W312" s="367"/>
      <c r="X312" s="367"/>
      <c r="Y312" s="367"/>
      <c r="Z312" s="367"/>
      <c r="AA312" s="367"/>
      <c r="AB312" s="367"/>
      <c r="AC312" s="367"/>
      <c r="AD312" s="367"/>
      <c r="AE312" s="367"/>
      <c r="AF312" s="367"/>
      <c r="AG312" s="367"/>
      <c r="AH312" s="367"/>
      <c r="AI312" s="367"/>
      <c r="AJ312" s="367"/>
      <c r="AL312" s="67"/>
      <c r="AM312" s="67"/>
      <c r="AN312" s="67"/>
      <c r="AO312" s="67"/>
      <c r="AP312" s="67"/>
      <c r="AQ312" s="67"/>
      <c r="AR312" s="67"/>
      <c r="AS312" s="67"/>
      <c r="AT312" s="67"/>
      <c r="AU312" s="67"/>
      <c r="AV312" s="67"/>
      <c r="AW312" s="67"/>
      <c r="AX312" s="65"/>
      <c r="AY312" s="65"/>
    </row>
    <row r="313" spans="3:51" ht="15" customHeight="1">
      <c r="C313" s="367"/>
      <c r="D313" s="367"/>
      <c r="E313" s="367"/>
      <c r="F313" s="367"/>
      <c r="G313" s="367"/>
      <c r="H313" s="367"/>
      <c r="I313" s="367"/>
      <c r="J313" s="367"/>
      <c r="K313" s="367"/>
      <c r="L313" s="367"/>
      <c r="M313" s="367"/>
      <c r="N313" s="367"/>
      <c r="O313" s="367"/>
      <c r="P313" s="367"/>
      <c r="Q313" s="367"/>
      <c r="R313" s="367"/>
      <c r="S313" s="367"/>
      <c r="T313" s="367"/>
      <c r="U313" s="367"/>
      <c r="V313" s="367"/>
      <c r="W313" s="367"/>
      <c r="X313" s="367"/>
      <c r="Y313" s="367"/>
      <c r="Z313" s="367"/>
      <c r="AA313" s="367"/>
      <c r="AB313" s="367"/>
      <c r="AC313" s="367"/>
      <c r="AD313" s="367"/>
      <c r="AE313" s="367"/>
      <c r="AF313" s="367"/>
      <c r="AG313" s="367"/>
      <c r="AH313" s="367"/>
      <c r="AI313" s="367"/>
      <c r="AJ313" s="367"/>
      <c r="AL313" s="67"/>
      <c r="AM313" s="67"/>
      <c r="AN313" s="67"/>
      <c r="AO313" s="67"/>
      <c r="AP313" s="67"/>
      <c r="AQ313" s="67"/>
      <c r="AR313" s="67"/>
      <c r="AS313" s="67"/>
      <c r="AT313" s="67"/>
      <c r="AU313" s="67"/>
      <c r="AV313" s="67"/>
      <c r="AW313" s="67"/>
      <c r="AX313" s="65"/>
      <c r="AY313" s="65"/>
    </row>
    <row r="314" spans="3:51" ht="19.899999999999999" customHeight="1">
      <c r="C314" s="367"/>
      <c r="D314" s="367"/>
      <c r="E314" s="367"/>
      <c r="F314" s="367"/>
      <c r="G314" s="367"/>
      <c r="H314" s="367"/>
      <c r="I314" s="367"/>
      <c r="J314" s="367"/>
      <c r="K314" s="367"/>
      <c r="L314" s="367"/>
      <c r="M314" s="367"/>
      <c r="N314" s="367"/>
      <c r="O314" s="367"/>
      <c r="P314" s="367"/>
      <c r="Q314" s="367"/>
      <c r="R314" s="367"/>
      <c r="S314" s="367"/>
      <c r="T314" s="367"/>
      <c r="U314" s="367"/>
      <c r="V314" s="367"/>
      <c r="W314" s="367"/>
      <c r="X314" s="367"/>
      <c r="Y314" s="367"/>
      <c r="Z314" s="367"/>
      <c r="AA314" s="367"/>
      <c r="AB314" s="367"/>
      <c r="AC314" s="367"/>
      <c r="AD314" s="367"/>
      <c r="AE314" s="367"/>
      <c r="AF314" s="367"/>
      <c r="AG314" s="367"/>
      <c r="AH314" s="367"/>
      <c r="AI314" s="367"/>
      <c r="AJ314" s="367"/>
      <c r="AL314" s="67"/>
      <c r="AM314" s="67"/>
      <c r="AN314" s="67"/>
      <c r="AO314" s="67"/>
      <c r="AP314" s="67"/>
      <c r="AQ314" s="67"/>
      <c r="AR314" s="67"/>
      <c r="AS314" s="67"/>
      <c r="AT314" s="67"/>
      <c r="AU314" s="67"/>
      <c r="AV314" s="67"/>
      <c r="AW314" s="67"/>
      <c r="AX314" s="65"/>
      <c r="AY314" s="65"/>
    </row>
    <row r="315" spans="3:51" ht="6" customHeight="1">
      <c r="C315" s="367"/>
      <c r="D315" s="367"/>
      <c r="E315" s="367"/>
      <c r="F315" s="367"/>
      <c r="G315" s="367"/>
      <c r="H315" s="367"/>
      <c r="I315" s="367"/>
      <c r="J315" s="367"/>
      <c r="K315" s="367"/>
      <c r="L315" s="367"/>
      <c r="M315" s="367"/>
      <c r="N315" s="367"/>
      <c r="O315" s="367"/>
      <c r="P315" s="367"/>
      <c r="Q315" s="367"/>
      <c r="R315" s="367"/>
      <c r="S315" s="367"/>
      <c r="T315" s="367"/>
      <c r="U315" s="367"/>
      <c r="V315" s="367"/>
      <c r="W315" s="367"/>
      <c r="X315" s="367"/>
      <c r="Y315" s="367"/>
      <c r="Z315" s="367"/>
      <c r="AA315" s="367"/>
      <c r="AB315" s="367"/>
      <c r="AC315" s="367"/>
      <c r="AD315" s="367"/>
      <c r="AE315" s="367"/>
      <c r="AF315" s="367"/>
      <c r="AG315" s="367"/>
      <c r="AH315" s="367"/>
      <c r="AI315" s="367"/>
      <c r="AJ315" s="367"/>
      <c r="AL315" s="67"/>
      <c r="AM315" s="67"/>
      <c r="AN315" s="67"/>
      <c r="AO315" s="67"/>
      <c r="AP315" s="67"/>
      <c r="AQ315" s="67"/>
      <c r="AR315" s="67"/>
      <c r="AS315" s="67"/>
      <c r="AT315" s="67"/>
      <c r="AU315" s="67"/>
      <c r="AV315" s="67"/>
      <c r="AW315" s="67"/>
      <c r="AX315" s="65"/>
      <c r="AY315" s="65"/>
    </row>
    <row r="316" spans="3:51" ht="38.5" customHeight="1">
      <c r="C316" s="367"/>
      <c r="D316" s="367"/>
      <c r="E316" s="367"/>
      <c r="F316" s="367"/>
      <c r="G316" s="367"/>
      <c r="H316" s="367"/>
      <c r="I316" s="367"/>
      <c r="J316" s="367"/>
      <c r="K316" s="367"/>
      <c r="L316" s="367"/>
      <c r="M316" s="367"/>
      <c r="N316" s="367"/>
      <c r="O316" s="367"/>
      <c r="P316" s="367"/>
      <c r="Q316" s="367"/>
      <c r="R316" s="367"/>
      <c r="S316" s="367"/>
      <c r="T316" s="367"/>
      <c r="U316" s="367"/>
      <c r="V316" s="367"/>
      <c r="W316" s="367"/>
      <c r="X316" s="367"/>
      <c r="Y316" s="367"/>
      <c r="Z316" s="367"/>
      <c r="AA316" s="367"/>
      <c r="AB316" s="367"/>
      <c r="AC316" s="367"/>
      <c r="AD316" s="367"/>
      <c r="AE316" s="367"/>
      <c r="AF316" s="367"/>
      <c r="AG316" s="367"/>
      <c r="AH316" s="367"/>
      <c r="AI316" s="367"/>
      <c r="AJ316" s="367"/>
      <c r="AL316" s="67"/>
      <c r="AM316" s="67"/>
      <c r="AN316" s="67"/>
      <c r="AO316" s="67"/>
      <c r="AP316" s="67"/>
      <c r="AQ316" s="67"/>
      <c r="AR316" s="67"/>
      <c r="AS316" s="67"/>
      <c r="AT316" s="67"/>
      <c r="AU316" s="67"/>
      <c r="AV316" s="67"/>
      <c r="AW316" s="67"/>
      <c r="AX316" s="65"/>
      <c r="AY316" s="65"/>
    </row>
    <row r="317" spans="3:51" ht="7.9" customHeight="1">
      <c r="C317" s="31"/>
      <c r="D317" s="32"/>
      <c r="E317" s="32"/>
      <c r="F317" s="32"/>
      <c r="G317" s="32"/>
      <c r="H317" s="32"/>
      <c r="I317" s="32"/>
      <c r="J317" s="32"/>
      <c r="K317" s="32"/>
      <c r="L317" s="32"/>
      <c r="M317" s="32"/>
      <c r="N317" s="32"/>
      <c r="O317" s="32"/>
      <c r="P317" s="32"/>
      <c r="Q317" s="32"/>
      <c r="R317" s="32"/>
      <c r="S317" s="32"/>
      <c r="T317" s="31"/>
      <c r="U317" s="31"/>
      <c r="V317" s="31"/>
      <c r="W317" s="31"/>
      <c r="X317" s="31"/>
      <c r="Y317" s="31"/>
      <c r="Z317" s="31"/>
      <c r="AA317" s="31"/>
      <c r="AB317" s="31"/>
      <c r="AC317" s="31"/>
      <c r="AD317" s="31"/>
      <c r="AE317" s="31"/>
      <c r="AF317" s="31"/>
      <c r="AG317" s="31"/>
      <c r="AH317" s="31"/>
      <c r="AI317" s="31"/>
      <c r="AJ317" s="31"/>
      <c r="AL317" s="67"/>
      <c r="AM317" s="67"/>
      <c r="AN317" s="67"/>
      <c r="AO317" s="67"/>
      <c r="AP317" s="67"/>
      <c r="AQ317" s="67"/>
      <c r="AR317" s="67"/>
      <c r="AS317" s="67"/>
      <c r="AT317" s="67"/>
      <c r="AU317" s="67"/>
      <c r="AV317" s="67"/>
      <c r="AW317" s="67"/>
      <c r="AX317" s="65"/>
      <c r="AY317" s="65"/>
    </row>
    <row r="318" spans="3:51" ht="15" customHeight="1">
      <c r="C318" s="286" t="s">
        <v>148</v>
      </c>
      <c r="D318" s="286"/>
      <c r="E318" s="286"/>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c r="AJ318" s="286"/>
      <c r="AL318" s="67"/>
      <c r="AM318" s="67"/>
      <c r="AN318" s="67"/>
      <c r="AO318" s="67"/>
      <c r="AP318" s="67"/>
      <c r="AQ318" s="67"/>
      <c r="AR318" s="67"/>
      <c r="AS318" s="67"/>
      <c r="AT318" s="67"/>
      <c r="AU318" s="67"/>
      <c r="AV318" s="67"/>
      <c r="AW318" s="67"/>
      <c r="AX318" s="65"/>
      <c r="AY318" s="65"/>
    </row>
    <row r="319" spans="3:51" ht="6.65" customHeight="1">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L319" s="67"/>
      <c r="AM319" s="67"/>
      <c r="AN319" s="67"/>
      <c r="AO319" s="67"/>
      <c r="AP319" s="67"/>
      <c r="AQ319" s="67"/>
      <c r="AR319" s="67"/>
      <c r="AS319" s="67"/>
      <c r="AT319" s="67"/>
      <c r="AU319" s="67"/>
      <c r="AV319" s="67"/>
      <c r="AW319" s="67"/>
      <c r="AX319" s="65"/>
      <c r="AY319" s="65"/>
    </row>
    <row r="320" spans="3:51" ht="15" customHeight="1">
      <c r="C320" s="31"/>
      <c r="D320" s="31"/>
      <c r="E320" s="31"/>
      <c r="F320" s="31"/>
      <c r="G320" s="31"/>
      <c r="H320" s="31"/>
      <c r="I320" s="31"/>
      <c r="J320" s="31"/>
      <c r="K320" s="31"/>
      <c r="L320" s="31"/>
      <c r="M320" s="31"/>
      <c r="N320" s="31"/>
      <c r="O320" s="31"/>
      <c r="P320" s="12" t="s">
        <v>149</v>
      </c>
      <c r="Q320" s="31"/>
      <c r="R320" s="31"/>
      <c r="S320" s="31"/>
      <c r="T320" s="31"/>
      <c r="U320" s="31"/>
      <c r="V320" s="31"/>
      <c r="W320" s="31"/>
      <c r="X320" s="31"/>
      <c r="Y320" s="31"/>
      <c r="Z320" s="31"/>
      <c r="AA320" s="31"/>
      <c r="AB320" s="31"/>
      <c r="AC320" s="31"/>
      <c r="AD320" s="31"/>
      <c r="AE320" s="31"/>
      <c r="AF320" s="31"/>
      <c r="AG320" s="31"/>
      <c r="AH320" s="31"/>
      <c r="AI320" s="31"/>
      <c r="AJ320" s="31"/>
      <c r="AL320" s="67"/>
      <c r="AM320" s="67"/>
      <c r="AN320" s="67"/>
      <c r="AO320" s="67"/>
      <c r="AP320" s="67"/>
      <c r="AQ320" s="67"/>
      <c r="AR320" s="67"/>
      <c r="AS320" s="67"/>
      <c r="AT320" s="67"/>
      <c r="AU320" s="67"/>
      <c r="AV320" s="67"/>
      <c r="AW320" s="67"/>
      <c r="AX320" s="65"/>
      <c r="AY320" s="65"/>
    </row>
    <row r="321" spans="2:51" ht="22.9" customHeight="1">
      <c r="C321" s="67"/>
      <c r="D321" s="67"/>
      <c r="E321" s="67"/>
      <c r="F321" s="67"/>
      <c r="G321" s="67"/>
      <c r="H321" s="68"/>
      <c r="I321" s="67"/>
      <c r="J321" s="67"/>
      <c r="K321" s="67"/>
      <c r="L321" s="67"/>
      <c r="M321" s="67"/>
      <c r="N321" s="67"/>
      <c r="O321" s="67"/>
      <c r="P321" s="69" t="s">
        <v>150</v>
      </c>
      <c r="Q321" s="69"/>
      <c r="R321" s="69"/>
      <c r="S321" s="69"/>
      <c r="T321" s="69"/>
      <c r="U321" s="69"/>
      <c r="V321" s="368" t="str">
        <f>$J$26&amp;IF($J$28&lt;&gt;""," "&amp;$J$28,"")&amp;" "&amp;$J$24</f>
        <v xml:space="preserve"> </v>
      </c>
      <c r="W321" s="368"/>
      <c r="X321" s="368"/>
      <c r="Y321" s="368"/>
      <c r="Z321" s="368"/>
      <c r="AA321" s="368"/>
      <c r="AB321" s="368"/>
      <c r="AC321" s="368"/>
      <c r="AD321" s="368"/>
      <c r="AE321" s="368"/>
      <c r="AF321" s="368"/>
      <c r="AG321" s="368"/>
      <c r="AH321" s="368"/>
      <c r="AI321" s="368"/>
      <c r="AJ321" s="368"/>
      <c r="AL321" s="67"/>
      <c r="AM321" s="67"/>
      <c r="AN321" s="67"/>
      <c r="AO321" s="67"/>
      <c r="AP321" s="67"/>
      <c r="AQ321" s="67"/>
      <c r="AR321" s="67"/>
      <c r="AS321" s="67"/>
      <c r="AT321" s="67"/>
      <c r="AU321" s="67"/>
      <c r="AV321" s="67"/>
      <c r="AW321" s="67"/>
      <c r="AX321" s="65"/>
      <c r="AY321" s="65"/>
    </row>
    <row r="322" spans="2:51" ht="8.65" customHeight="1">
      <c r="C322" s="65"/>
      <c r="D322" s="65"/>
      <c r="E322" s="65"/>
      <c r="F322" s="65"/>
      <c r="G322" s="65"/>
      <c r="H322" s="66"/>
      <c r="I322" s="65"/>
      <c r="J322" s="65"/>
      <c r="K322" s="65"/>
      <c r="L322" s="65"/>
      <c r="M322" s="65"/>
      <c r="N322" s="65"/>
      <c r="O322" s="65"/>
      <c r="V322" s="64"/>
      <c r="W322" s="64"/>
      <c r="X322" s="64"/>
      <c r="Y322" s="64"/>
      <c r="Z322" s="64"/>
      <c r="AA322" s="64"/>
      <c r="AB322" s="64"/>
      <c r="AC322" s="64"/>
      <c r="AD322" s="64"/>
      <c r="AE322" s="64"/>
      <c r="AF322" s="64"/>
      <c r="AG322" s="64"/>
      <c r="AH322" s="64"/>
      <c r="AI322" s="64"/>
      <c r="AJ322" s="64"/>
      <c r="AN322" s="65"/>
      <c r="AO322" s="65"/>
      <c r="AP322" s="65"/>
      <c r="AQ322" s="65"/>
      <c r="AR322" s="65"/>
      <c r="AS322" s="65"/>
      <c r="AT322" s="65"/>
      <c r="AU322" s="65"/>
      <c r="AV322" s="65"/>
      <c r="AW322" s="65"/>
      <c r="AX322" s="65"/>
      <c r="AY322" s="65"/>
    </row>
    <row r="323" spans="2:51" ht="24.65" customHeight="1">
      <c r="C323" s="65"/>
      <c r="D323" s="65"/>
      <c r="E323" s="65"/>
      <c r="F323" s="65"/>
      <c r="G323" s="65"/>
      <c r="H323" s="66"/>
      <c r="I323" s="65"/>
      <c r="J323" s="65"/>
      <c r="K323" s="65"/>
      <c r="L323" s="65"/>
      <c r="M323" s="65"/>
      <c r="N323" s="65"/>
      <c r="O323" s="65"/>
      <c r="P323" s="69" t="s">
        <v>151</v>
      </c>
      <c r="Q323" s="69"/>
      <c r="R323" s="69"/>
      <c r="S323" s="69"/>
      <c r="T323" s="369"/>
      <c r="U323" s="369"/>
      <c r="V323" s="369"/>
      <c r="W323" s="369"/>
      <c r="X323" s="369"/>
      <c r="Y323" s="369"/>
      <c r="Z323" s="369"/>
      <c r="AA323" s="369"/>
      <c r="AB323" s="369"/>
      <c r="AC323" s="369"/>
      <c r="AD323" s="369"/>
      <c r="AE323" s="369"/>
      <c r="AF323" s="369"/>
      <c r="AG323" s="369"/>
      <c r="AH323" s="369"/>
      <c r="AI323" s="369"/>
      <c r="AJ323" s="369"/>
    </row>
    <row r="324" spans="2:51" ht="15" customHeight="1">
      <c r="C324" s="38"/>
      <c r="D324" s="38"/>
      <c r="E324" s="38"/>
      <c r="F324" s="38"/>
      <c r="G324" s="38"/>
      <c r="H324" s="38"/>
      <c r="I324" s="38"/>
      <c r="J324" s="38"/>
      <c r="K324" s="38"/>
      <c r="L324" s="38"/>
      <c r="M324" s="38"/>
      <c r="N324" s="38"/>
      <c r="P324" s="361" t="s">
        <v>152</v>
      </c>
      <c r="Q324" s="362"/>
      <c r="R324" s="362"/>
      <c r="S324" s="362"/>
      <c r="T324" s="362"/>
      <c r="U324" s="362"/>
      <c r="V324" s="362"/>
      <c r="W324" s="362"/>
      <c r="X324" s="362"/>
      <c r="Y324" s="362"/>
      <c r="Z324" s="362"/>
      <c r="AA324" s="362"/>
      <c r="AB324" s="362"/>
      <c r="AC324" s="362"/>
      <c r="AD324" s="362"/>
      <c r="AE324" s="362"/>
      <c r="AF324" s="362"/>
      <c r="AG324" s="362"/>
      <c r="AH324" s="362"/>
      <c r="AI324" s="362"/>
      <c r="AJ324" s="362"/>
    </row>
    <row r="325" spans="2:51" ht="15.75" customHeight="1">
      <c r="C325" s="38"/>
      <c r="D325" s="38"/>
      <c r="E325" s="38"/>
      <c r="F325" s="38"/>
      <c r="G325" s="38"/>
      <c r="H325" s="38"/>
      <c r="I325" s="38"/>
      <c r="J325" s="38"/>
      <c r="K325" s="38"/>
      <c r="L325" s="38"/>
      <c r="M325" s="38"/>
      <c r="N325" s="38"/>
      <c r="O325" s="69"/>
      <c r="P325" s="363"/>
      <c r="Q325" s="363"/>
      <c r="R325" s="363"/>
      <c r="S325" s="363"/>
      <c r="T325" s="363"/>
      <c r="U325" s="363"/>
      <c r="V325" s="363"/>
      <c r="W325" s="363"/>
      <c r="X325" s="363"/>
      <c r="Y325" s="363"/>
      <c r="Z325" s="363"/>
      <c r="AA325" s="363"/>
      <c r="AB325" s="363"/>
      <c r="AC325" s="363"/>
      <c r="AD325" s="363"/>
      <c r="AE325" s="363"/>
      <c r="AF325" s="363"/>
      <c r="AG325" s="363"/>
      <c r="AH325" s="363"/>
      <c r="AI325" s="363"/>
      <c r="AJ325" s="363"/>
    </row>
    <row r="326" spans="2:51" ht="9" customHeight="1"/>
    <row r="327" spans="2:51" ht="15" customHeight="1">
      <c r="B327" s="364" t="s">
        <v>153</v>
      </c>
      <c r="C327" s="364"/>
      <c r="D327" s="364"/>
      <c r="E327" s="364"/>
      <c r="F327" s="364"/>
      <c r="G327" s="364"/>
      <c r="H327" s="364"/>
      <c r="I327" s="364"/>
      <c r="J327" s="364"/>
      <c r="K327" s="364"/>
      <c r="L327" s="364"/>
      <c r="M327" s="364"/>
      <c r="N327" s="364"/>
      <c r="O327" s="364"/>
      <c r="P327" s="364"/>
      <c r="Q327" s="364"/>
      <c r="R327" s="364"/>
      <c r="S327" s="364"/>
      <c r="T327" s="364"/>
      <c r="U327" s="364"/>
      <c r="V327" s="364"/>
      <c r="W327" s="364"/>
      <c r="X327" s="364"/>
      <c r="Y327" s="364"/>
      <c r="Z327" s="364"/>
      <c r="AA327" s="364"/>
      <c r="AB327" s="364"/>
      <c r="AC327" s="364"/>
      <c r="AD327" s="364"/>
      <c r="AE327" s="364"/>
      <c r="AF327" s="364"/>
      <c r="AG327" s="364"/>
      <c r="AH327" s="364"/>
      <c r="AI327" s="364"/>
      <c r="AJ327" s="364"/>
    </row>
    <row r="328" spans="2:51" ht="8.5" customHeight="1"/>
    <row r="329" spans="2:51" ht="12.5">
      <c r="B329" s="366" t="s">
        <v>154</v>
      </c>
      <c r="C329" s="366"/>
      <c r="D329" s="366"/>
      <c r="E329" s="366"/>
      <c r="F329" s="366"/>
      <c r="G329" s="366"/>
      <c r="H329" s="366"/>
      <c r="I329" s="366"/>
      <c r="J329" s="366"/>
      <c r="K329" s="366"/>
      <c r="L329" s="366"/>
      <c r="M329" s="366"/>
      <c r="N329" s="366"/>
      <c r="O329" s="366"/>
      <c r="P329" s="366"/>
      <c r="Q329" s="366"/>
      <c r="R329" s="366"/>
      <c r="S329" s="366"/>
      <c r="T329" s="366"/>
      <c r="U329" s="366"/>
      <c r="V329" s="366"/>
      <c r="W329" s="366"/>
      <c r="X329" s="366"/>
      <c r="Y329" s="366"/>
      <c r="Z329" s="366"/>
      <c r="AA329" s="366"/>
      <c r="AB329" s="366"/>
      <c r="AC329" s="366"/>
      <c r="AD329" s="366"/>
      <c r="AE329" s="366"/>
      <c r="AF329" s="366"/>
      <c r="AG329" s="366"/>
      <c r="AH329" s="366"/>
      <c r="AI329" s="366"/>
      <c r="AJ329" s="366"/>
    </row>
    <row r="330" spans="2:51" ht="12.5">
      <c r="B330" s="297" t="s">
        <v>155</v>
      </c>
      <c r="C330" s="297"/>
      <c r="D330" s="297"/>
      <c r="E330" s="297"/>
      <c r="F330" s="297"/>
      <c r="G330" s="297"/>
      <c r="H330" s="298" t="s">
        <v>156</v>
      </c>
      <c r="I330" s="298"/>
      <c r="J330" s="298"/>
      <c r="K330" s="298"/>
      <c r="L330" s="298"/>
      <c r="M330" s="298"/>
      <c r="N330" s="298"/>
      <c r="O330" s="298"/>
      <c r="P330" s="298"/>
      <c r="Q330" s="298"/>
      <c r="R330" s="298"/>
      <c r="S330" s="298"/>
      <c r="T330" s="298"/>
      <c r="U330" s="298"/>
      <c r="V330" s="298"/>
      <c r="W330" s="298"/>
      <c r="X330" s="298"/>
      <c r="Y330" s="298"/>
      <c r="Z330" s="298"/>
      <c r="AA330" s="298"/>
      <c r="AB330" s="298"/>
      <c r="AC330" s="298"/>
      <c r="AD330" s="299"/>
      <c r="AE330" s="300" t="s">
        <v>157</v>
      </c>
      <c r="AF330" s="298"/>
      <c r="AG330" s="299"/>
      <c r="AH330" s="300" t="s">
        <v>158</v>
      </c>
      <c r="AI330" s="298"/>
      <c r="AJ330" s="299"/>
    </row>
    <row r="331" spans="2:51" ht="12.5">
      <c r="B331" s="301" t="s">
        <v>159</v>
      </c>
      <c r="C331" s="301"/>
      <c r="D331" s="301"/>
      <c r="E331" s="301"/>
      <c r="F331" s="301"/>
      <c r="G331" s="301"/>
      <c r="H331" s="302" t="s">
        <v>160</v>
      </c>
      <c r="I331" s="302"/>
      <c r="J331" s="302"/>
      <c r="K331" s="302"/>
      <c r="L331" s="302"/>
      <c r="M331" s="302"/>
      <c r="N331" s="302"/>
      <c r="O331" s="302"/>
      <c r="P331" s="302"/>
      <c r="Q331" s="302"/>
      <c r="R331" s="302"/>
      <c r="S331" s="302"/>
      <c r="T331" s="302"/>
      <c r="U331" s="302"/>
      <c r="V331" s="302"/>
      <c r="W331" s="302"/>
      <c r="X331" s="302"/>
      <c r="Y331" s="302"/>
      <c r="Z331" s="302"/>
      <c r="AA331" s="302"/>
      <c r="AB331" s="302"/>
      <c r="AC331" s="302"/>
      <c r="AD331" s="302"/>
      <c r="AE331" s="294"/>
      <c r="AF331" s="295"/>
      <c r="AG331" s="296"/>
      <c r="AH331" s="283"/>
      <c r="AI331" s="284"/>
      <c r="AJ331" s="285"/>
    </row>
    <row r="332" spans="2:51" ht="10.9" customHeight="1">
      <c r="B332" s="287">
        <v>1</v>
      </c>
      <c r="C332" s="288"/>
      <c r="D332" s="288"/>
      <c r="E332" s="288"/>
      <c r="F332" s="288"/>
      <c r="G332" s="289"/>
      <c r="H332" s="302" t="s">
        <v>161</v>
      </c>
      <c r="I332" s="302"/>
      <c r="J332" s="302"/>
      <c r="K332" s="302"/>
      <c r="L332" s="302"/>
      <c r="M332" s="302"/>
      <c r="N332" s="302"/>
      <c r="O332" s="302"/>
      <c r="P332" s="302"/>
      <c r="Q332" s="302"/>
      <c r="R332" s="302"/>
      <c r="S332" s="302"/>
      <c r="T332" s="302"/>
      <c r="U332" s="302"/>
      <c r="V332" s="302"/>
      <c r="W332" s="302"/>
      <c r="X332" s="302"/>
      <c r="Y332" s="302"/>
      <c r="Z332" s="302"/>
      <c r="AA332" s="302"/>
      <c r="AB332" s="302"/>
      <c r="AC332" s="302"/>
      <c r="AD332" s="302"/>
      <c r="AE332" s="333"/>
      <c r="AF332" s="311"/>
      <c r="AG332" s="334"/>
      <c r="AH332" s="315"/>
      <c r="AI332" s="316"/>
      <c r="AJ332" s="317"/>
    </row>
    <row r="333" spans="2:51" ht="10.9" customHeight="1">
      <c r="B333" s="290"/>
      <c r="C333" s="291"/>
      <c r="D333" s="291"/>
      <c r="E333" s="291"/>
      <c r="F333" s="291"/>
      <c r="G333" s="292"/>
      <c r="H333" s="302"/>
      <c r="I333" s="302"/>
      <c r="J333" s="302"/>
      <c r="K333" s="302"/>
      <c r="L333" s="302"/>
      <c r="M333" s="302"/>
      <c r="N333" s="302"/>
      <c r="O333" s="302"/>
      <c r="P333" s="302"/>
      <c r="Q333" s="302"/>
      <c r="R333" s="302"/>
      <c r="S333" s="302"/>
      <c r="T333" s="302"/>
      <c r="U333" s="302"/>
      <c r="V333" s="302"/>
      <c r="W333" s="302"/>
      <c r="X333" s="302"/>
      <c r="Y333" s="302"/>
      <c r="Z333" s="302"/>
      <c r="AA333" s="302"/>
      <c r="AB333" s="302"/>
      <c r="AC333" s="302"/>
      <c r="AD333" s="302"/>
      <c r="AE333" s="338"/>
      <c r="AF333" s="312"/>
      <c r="AG333" s="339"/>
      <c r="AH333" s="321"/>
      <c r="AI333" s="322"/>
      <c r="AJ333" s="323"/>
    </row>
    <row r="334" spans="2:51" ht="12.5">
      <c r="B334" s="290"/>
      <c r="C334" s="291"/>
      <c r="D334" s="291"/>
      <c r="E334" s="291"/>
      <c r="F334" s="291"/>
      <c r="G334" s="292"/>
      <c r="H334" s="302" t="s">
        <v>162</v>
      </c>
      <c r="I334" s="302"/>
      <c r="J334" s="302"/>
      <c r="K334" s="302"/>
      <c r="L334" s="302"/>
      <c r="M334" s="302"/>
      <c r="N334" s="302"/>
      <c r="O334" s="302"/>
      <c r="P334" s="302"/>
      <c r="Q334" s="302"/>
      <c r="R334" s="302"/>
      <c r="S334" s="302"/>
      <c r="T334" s="302"/>
      <c r="U334" s="302"/>
      <c r="V334" s="302"/>
      <c r="W334" s="302"/>
      <c r="X334" s="302"/>
      <c r="Y334" s="302"/>
      <c r="Z334" s="302"/>
      <c r="AA334" s="302"/>
      <c r="AB334" s="302"/>
      <c r="AC334" s="302"/>
      <c r="AD334" s="302"/>
      <c r="AE334" s="294"/>
      <c r="AF334" s="295"/>
      <c r="AG334" s="296"/>
      <c r="AH334" s="283"/>
      <c r="AI334" s="284"/>
      <c r="AJ334" s="285"/>
    </row>
    <row r="335" spans="2:51" ht="16.5" customHeight="1">
      <c r="B335" s="290"/>
      <c r="C335" s="291"/>
      <c r="D335" s="291"/>
      <c r="E335" s="291"/>
      <c r="F335" s="291"/>
      <c r="G335" s="292"/>
      <c r="H335" s="280" t="s">
        <v>163</v>
      </c>
      <c r="I335" s="281"/>
      <c r="J335" s="281"/>
      <c r="K335" s="281"/>
      <c r="L335" s="281"/>
      <c r="M335" s="281"/>
      <c r="N335" s="281"/>
      <c r="O335" s="281"/>
      <c r="P335" s="281"/>
      <c r="Q335" s="281"/>
      <c r="R335" s="281"/>
      <c r="S335" s="281"/>
      <c r="T335" s="281"/>
      <c r="U335" s="281"/>
      <c r="V335" s="281"/>
      <c r="W335" s="281"/>
      <c r="X335" s="281"/>
      <c r="Y335" s="281"/>
      <c r="Z335" s="281"/>
      <c r="AA335" s="281"/>
      <c r="AB335" s="281"/>
      <c r="AC335" s="281"/>
      <c r="AD335" s="282"/>
      <c r="AE335" s="777" t="str">
        <f>IF(Z32&lt;&gt;"",IF(Z32&gt;39,"Over Age","Yes"),"")</f>
        <v/>
      </c>
      <c r="AF335" s="778"/>
      <c r="AG335" s="779"/>
      <c r="AH335" s="283"/>
      <c r="AI335" s="284"/>
      <c r="AJ335" s="285"/>
    </row>
    <row r="336" spans="2:51" ht="12.5">
      <c r="B336" s="287">
        <v>2</v>
      </c>
      <c r="C336" s="288"/>
      <c r="D336" s="288"/>
      <c r="E336" s="288"/>
      <c r="F336" s="288"/>
      <c r="G336" s="289"/>
      <c r="H336" s="293" t="s">
        <v>164</v>
      </c>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c r="AE336" s="294"/>
      <c r="AF336" s="295"/>
      <c r="AG336" s="296"/>
      <c r="AH336" s="283"/>
      <c r="AI336" s="284"/>
      <c r="AJ336" s="285"/>
    </row>
    <row r="337" spans="1:36" ht="28.5" customHeight="1">
      <c r="B337" s="290"/>
      <c r="C337" s="291"/>
      <c r="D337" s="291"/>
      <c r="E337" s="291"/>
      <c r="F337" s="291"/>
      <c r="G337" s="292"/>
      <c r="H337" s="280" t="s">
        <v>1958</v>
      </c>
      <c r="I337" s="281"/>
      <c r="J337" s="281"/>
      <c r="K337" s="281"/>
      <c r="L337" s="281"/>
      <c r="M337" s="281"/>
      <c r="N337" s="281"/>
      <c r="O337" s="281"/>
      <c r="P337" s="281"/>
      <c r="Q337" s="281"/>
      <c r="R337" s="281"/>
      <c r="S337" s="281"/>
      <c r="T337" s="281"/>
      <c r="U337" s="281"/>
      <c r="V337" s="281"/>
      <c r="W337" s="281"/>
      <c r="X337" s="281"/>
      <c r="Y337" s="281"/>
      <c r="Z337" s="281"/>
      <c r="AA337" s="281"/>
      <c r="AB337" s="281"/>
      <c r="AC337" s="281"/>
      <c r="AD337" s="282"/>
      <c r="AE337" s="294"/>
      <c r="AF337" s="295"/>
      <c r="AG337" s="296"/>
      <c r="AH337" s="283"/>
      <c r="AI337" s="284"/>
      <c r="AJ337" s="285"/>
    </row>
    <row r="338" spans="1:36" ht="17" customHeight="1">
      <c r="B338" s="287">
        <v>3</v>
      </c>
      <c r="C338" s="288"/>
      <c r="D338" s="288"/>
      <c r="E338" s="288"/>
      <c r="F338" s="288"/>
      <c r="G338" s="289"/>
      <c r="H338" s="304" t="s">
        <v>165</v>
      </c>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6"/>
      <c r="AE338" s="294"/>
      <c r="AF338" s="295"/>
      <c r="AG338" s="296"/>
      <c r="AH338" s="283"/>
      <c r="AI338" s="284"/>
      <c r="AJ338" s="285"/>
    </row>
    <row r="339" spans="1:36" ht="12.5">
      <c r="B339" s="290"/>
      <c r="C339" s="291"/>
      <c r="D339" s="291"/>
      <c r="E339" s="291"/>
      <c r="F339" s="291"/>
      <c r="G339" s="292"/>
      <c r="H339" s="293" t="s">
        <v>166</v>
      </c>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4"/>
      <c r="AF339" s="295"/>
      <c r="AG339" s="296"/>
      <c r="AH339" s="283"/>
      <c r="AI339" s="284"/>
      <c r="AJ339" s="285"/>
    </row>
    <row r="340" spans="1:36" ht="12.5">
      <c r="B340" s="313"/>
      <c r="C340" s="310"/>
      <c r="D340" s="310"/>
      <c r="E340" s="310"/>
      <c r="F340" s="310"/>
      <c r="G340" s="314"/>
      <c r="H340" s="356" t="s">
        <v>167</v>
      </c>
      <c r="I340" s="357"/>
      <c r="J340" s="357"/>
      <c r="K340" s="357"/>
      <c r="L340" s="357"/>
      <c r="M340" s="357"/>
      <c r="N340" s="357"/>
      <c r="O340" s="357"/>
      <c r="P340" s="357"/>
      <c r="Q340" s="357"/>
      <c r="R340" s="357"/>
      <c r="S340" s="357"/>
      <c r="T340" s="357"/>
      <c r="U340" s="357"/>
      <c r="V340" s="357"/>
      <c r="W340" s="357"/>
      <c r="X340" s="357"/>
      <c r="Y340" s="357"/>
      <c r="Z340" s="357"/>
      <c r="AA340" s="357"/>
      <c r="AB340" s="357"/>
      <c r="AC340" s="357"/>
      <c r="AD340" s="358"/>
      <c r="AE340" s="294"/>
      <c r="AF340" s="295"/>
      <c r="AG340" s="296"/>
      <c r="AH340" s="283"/>
      <c r="AI340" s="284"/>
      <c r="AJ340" s="285"/>
    </row>
    <row r="341" spans="1:36" ht="12.5">
      <c r="B341" s="303">
        <v>4</v>
      </c>
      <c r="C341" s="303"/>
      <c r="D341" s="303"/>
      <c r="E341" s="303"/>
      <c r="F341" s="303"/>
      <c r="G341" s="303"/>
      <c r="H341" s="293" t="str">
        <f>"Is the applicant applying for any scholarship other than "&amp;C16&amp;" Program?"</f>
        <v>Is the applicant applying for any scholarship other than  Program?</v>
      </c>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c r="AE341" s="315" t="str">
        <f>IF(C111="","",IF(C111="Yes","Yes","No"))</f>
        <v/>
      </c>
      <c r="AF341" s="316"/>
      <c r="AG341" s="317"/>
      <c r="AH341" s="283"/>
      <c r="AI341" s="284"/>
      <c r="AJ341" s="285"/>
    </row>
    <row r="342" spans="1:36" ht="20" customHeight="1">
      <c r="B342" s="287">
        <v>5</v>
      </c>
      <c r="C342" s="288"/>
      <c r="D342" s="288"/>
      <c r="E342" s="288"/>
      <c r="F342" s="288"/>
      <c r="G342" s="289"/>
      <c r="H342" s="356" t="s">
        <v>168</v>
      </c>
      <c r="I342" s="357"/>
      <c r="J342" s="357"/>
      <c r="K342" s="357"/>
      <c r="L342" s="357"/>
      <c r="M342" s="357"/>
      <c r="N342" s="357"/>
      <c r="O342" s="357"/>
      <c r="P342" s="357"/>
      <c r="Q342" s="357"/>
      <c r="R342" s="357"/>
      <c r="S342" s="357"/>
      <c r="T342" s="357"/>
      <c r="U342" s="357"/>
      <c r="V342" s="357"/>
      <c r="W342" s="357"/>
      <c r="X342" s="357"/>
      <c r="Y342" s="357"/>
      <c r="Z342" s="357"/>
      <c r="AA342" s="357"/>
      <c r="AB342" s="357"/>
      <c r="AC342" s="357"/>
      <c r="AD342" s="358"/>
      <c r="AE342" s="294"/>
      <c r="AF342" s="295"/>
      <c r="AG342" s="296"/>
      <c r="AH342" s="283"/>
      <c r="AI342" s="284"/>
      <c r="AJ342" s="285"/>
    </row>
    <row r="343" spans="1:36" ht="24.65" customHeight="1">
      <c r="B343" s="313"/>
      <c r="C343" s="310"/>
      <c r="D343" s="310"/>
      <c r="E343" s="310"/>
      <c r="F343" s="310"/>
      <c r="G343" s="314"/>
      <c r="H343" s="280" t="s">
        <v>169</v>
      </c>
      <c r="I343" s="281"/>
      <c r="J343" s="281"/>
      <c r="K343" s="281"/>
      <c r="L343" s="281"/>
      <c r="M343" s="281"/>
      <c r="N343" s="281"/>
      <c r="O343" s="281"/>
      <c r="P343" s="281"/>
      <c r="Q343" s="281"/>
      <c r="R343" s="281"/>
      <c r="S343" s="281"/>
      <c r="T343" s="281"/>
      <c r="U343" s="281"/>
      <c r="V343" s="281"/>
      <c r="W343" s="281"/>
      <c r="X343" s="281"/>
      <c r="Y343" s="281"/>
      <c r="Z343" s="281"/>
      <c r="AA343" s="281"/>
      <c r="AB343" s="281"/>
      <c r="AC343" s="281"/>
      <c r="AD343" s="282"/>
      <c r="AE343" s="294"/>
      <c r="AF343" s="295"/>
      <c r="AG343" s="296"/>
      <c r="AH343" s="283"/>
      <c r="AI343" s="284"/>
      <c r="AJ343" s="285"/>
    </row>
    <row r="344" spans="1:36" ht="10.9" customHeight="1">
      <c r="B344" s="303">
        <v>6</v>
      </c>
      <c r="C344" s="303"/>
      <c r="D344" s="303"/>
      <c r="E344" s="303"/>
      <c r="F344" s="303"/>
      <c r="G344" s="303"/>
      <c r="H344" s="293" t="s">
        <v>170</v>
      </c>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c r="AE344" s="315"/>
      <c r="AF344" s="316"/>
      <c r="AG344" s="317"/>
      <c r="AH344" s="315"/>
      <c r="AI344" s="316"/>
      <c r="AJ344" s="317"/>
    </row>
    <row r="345" spans="1:36" ht="10.9" customHeight="1">
      <c r="B345" s="303"/>
      <c r="C345" s="303"/>
      <c r="D345" s="303"/>
      <c r="E345" s="303"/>
      <c r="F345" s="303"/>
      <c r="G345" s="30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318"/>
      <c r="AF345" s="319"/>
      <c r="AG345" s="320"/>
      <c r="AH345" s="318"/>
      <c r="AI345" s="319"/>
      <c r="AJ345" s="320"/>
    </row>
    <row r="346" spans="1:36" ht="10.9" customHeight="1">
      <c r="B346" s="303"/>
      <c r="C346" s="303"/>
      <c r="D346" s="303"/>
      <c r="E346" s="303"/>
      <c r="F346" s="303"/>
      <c r="G346" s="30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321"/>
      <c r="AF346" s="322"/>
      <c r="AG346" s="323"/>
      <c r="AH346" s="321"/>
      <c r="AI346" s="322"/>
      <c r="AJ346" s="323"/>
    </row>
    <row r="347" spans="1:36" ht="12.5">
      <c r="B347" s="327">
        <v>7</v>
      </c>
      <c r="C347" s="328"/>
      <c r="D347" s="328"/>
      <c r="E347" s="328"/>
      <c r="F347" s="328"/>
      <c r="G347" s="329"/>
      <c r="H347" s="280" t="s">
        <v>171</v>
      </c>
      <c r="I347" s="281"/>
      <c r="J347" s="281"/>
      <c r="K347" s="281"/>
      <c r="L347" s="281"/>
      <c r="M347" s="281"/>
      <c r="N347" s="281"/>
      <c r="O347" s="281"/>
      <c r="P347" s="281"/>
      <c r="Q347" s="281"/>
      <c r="R347" s="281"/>
      <c r="S347" s="281"/>
      <c r="T347" s="281"/>
      <c r="U347" s="281"/>
      <c r="V347" s="281"/>
      <c r="W347" s="281"/>
      <c r="X347" s="281"/>
      <c r="Y347" s="281"/>
      <c r="Z347" s="281"/>
      <c r="AA347" s="281"/>
      <c r="AB347" s="281"/>
      <c r="AC347" s="281"/>
      <c r="AD347" s="282"/>
      <c r="AE347" s="294"/>
      <c r="AF347" s="295"/>
      <c r="AG347" s="296"/>
      <c r="AH347" s="315"/>
      <c r="AI347" s="316"/>
      <c r="AJ347" s="317"/>
    </row>
    <row r="348" spans="1:36" ht="10.9" customHeight="1">
      <c r="A348" s="176"/>
      <c r="B348" s="288" t="s">
        <v>172</v>
      </c>
      <c r="C348" s="288"/>
      <c r="D348" s="288"/>
      <c r="E348" s="288"/>
      <c r="F348" s="288"/>
      <c r="G348" s="288"/>
      <c r="H348" s="304" t="s">
        <v>173</v>
      </c>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6"/>
      <c r="AE348" s="333"/>
      <c r="AF348" s="311"/>
      <c r="AG348" s="334"/>
      <c r="AH348" s="287"/>
      <c r="AI348" s="288"/>
      <c r="AJ348" s="289"/>
    </row>
    <row r="349" spans="1:36" ht="10.9" customHeight="1">
      <c r="A349" s="176"/>
      <c r="B349" s="291"/>
      <c r="C349" s="291"/>
      <c r="D349" s="291"/>
      <c r="E349" s="291"/>
      <c r="F349" s="291"/>
      <c r="G349" s="291"/>
      <c r="H349" s="330"/>
      <c r="I349" s="331"/>
      <c r="J349" s="331"/>
      <c r="K349" s="331"/>
      <c r="L349" s="331"/>
      <c r="M349" s="331"/>
      <c r="N349" s="331"/>
      <c r="O349" s="331"/>
      <c r="P349" s="331"/>
      <c r="Q349" s="331"/>
      <c r="R349" s="331"/>
      <c r="S349" s="331"/>
      <c r="T349" s="331"/>
      <c r="U349" s="331"/>
      <c r="V349" s="331"/>
      <c r="W349" s="331"/>
      <c r="X349" s="331"/>
      <c r="Y349" s="331"/>
      <c r="Z349" s="331"/>
      <c r="AA349" s="331"/>
      <c r="AB349" s="331"/>
      <c r="AC349" s="331"/>
      <c r="AD349" s="332"/>
      <c r="AE349" s="335"/>
      <c r="AF349" s="336"/>
      <c r="AG349" s="337"/>
      <c r="AH349" s="290"/>
      <c r="AI349" s="291"/>
      <c r="AJ349" s="292"/>
    </row>
    <row r="350" spans="1:36" ht="10.9" customHeight="1">
      <c r="A350" s="176"/>
      <c r="B350" s="291"/>
      <c r="C350" s="291"/>
      <c r="D350" s="291"/>
      <c r="E350" s="291"/>
      <c r="F350" s="291"/>
      <c r="G350" s="291"/>
      <c r="H350" s="307"/>
      <c r="I350" s="308"/>
      <c r="J350" s="308"/>
      <c r="K350" s="308"/>
      <c r="L350" s="308"/>
      <c r="M350" s="308"/>
      <c r="N350" s="308"/>
      <c r="O350" s="308"/>
      <c r="P350" s="308"/>
      <c r="Q350" s="308"/>
      <c r="R350" s="308"/>
      <c r="S350" s="308"/>
      <c r="T350" s="308"/>
      <c r="U350" s="308"/>
      <c r="V350" s="308"/>
      <c r="W350" s="308"/>
      <c r="X350" s="308"/>
      <c r="Y350" s="308"/>
      <c r="Z350" s="308"/>
      <c r="AA350" s="308"/>
      <c r="AB350" s="308"/>
      <c r="AC350" s="308"/>
      <c r="AD350" s="309"/>
      <c r="AE350" s="338"/>
      <c r="AF350" s="312"/>
      <c r="AG350" s="339"/>
      <c r="AH350" s="313"/>
      <c r="AI350" s="310"/>
      <c r="AJ350" s="314"/>
    </row>
    <row r="351" spans="1:36" ht="10.9" customHeight="1">
      <c r="A351" s="176"/>
      <c r="B351" s="291"/>
      <c r="C351" s="291"/>
      <c r="D351" s="291"/>
      <c r="E351" s="291"/>
      <c r="F351" s="291"/>
      <c r="G351" s="291"/>
      <c r="H351" s="304" t="s">
        <v>174</v>
      </c>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6"/>
      <c r="AE351" s="311"/>
      <c r="AF351" s="311"/>
      <c r="AG351" s="311"/>
      <c r="AH351" s="287"/>
      <c r="AI351" s="288"/>
      <c r="AJ351" s="289"/>
    </row>
    <row r="352" spans="1:36" ht="10.9" customHeight="1">
      <c r="A352" s="176"/>
      <c r="B352" s="310"/>
      <c r="C352" s="310"/>
      <c r="D352" s="310"/>
      <c r="E352" s="310"/>
      <c r="F352" s="310"/>
      <c r="G352" s="310"/>
      <c r="H352" s="307"/>
      <c r="I352" s="308"/>
      <c r="J352" s="308"/>
      <c r="K352" s="308"/>
      <c r="L352" s="308"/>
      <c r="M352" s="308"/>
      <c r="N352" s="308"/>
      <c r="O352" s="308"/>
      <c r="P352" s="308"/>
      <c r="Q352" s="308"/>
      <c r="R352" s="308"/>
      <c r="S352" s="308"/>
      <c r="T352" s="308"/>
      <c r="U352" s="308"/>
      <c r="V352" s="308"/>
      <c r="W352" s="308"/>
      <c r="X352" s="308"/>
      <c r="Y352" s="308"/>
      <c r="Z352" s="308"/>
      <c r="AA352" s="308"/>
      <c r="AB352" s="308"/>
      <c r="AC352" s="308"/>
      <c r="AD352" s="309"/>
      <c r="AE352" s="312"/>
      <c r="AF352" s="312"/>
      <c r="AG352" s="312"/>
      <c r="AH352" s="313"/>
      <c r="AI352" s="310"/>
      <c r="AJ352" s="314"/>
    </row>
    <row r="353" spans="2:36" ht="9" customHeight="1">
      <c r="C353" s="64"/>
      <c r="D353" s="64"/>
      <c r="E353" s="64"/>
      <c r="F353" s="64"/>
      <c r="G353" s="64"/>
      <c r="H353" s="71"/>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64"/>
      <c r="AI353" s="64"/>
      <c r="AJ353" s="64"/>
    </row>
    <row r="354" spans="2:36" ht="12.5">
      <c r="B354" s="341" t="s">
        <v>175</v>
      </c>
      <c r="C354" s="341"/>
      <c r="D354" s="341"/>
      <c r="E354" s="341"/>
      <c r="F354" s="341"/>
      <c r="G354" s="341"/>
      <c r="H354" s="341"/>
      <c r="I354" s="341"/>
      <c r="J354" s="341"/>
      <c r="K354" s="341"/>
      <c r="L354" s="341"/>
      <c r="M354" s="341"/>
      <c r="N354" s="341"/>
      <c r="O354" s="341"/>
      <c r="P354" s="341"/>
      <c r="Q354" s="341"/>
      <c r="R354" s="341"/>
      <c r="S354" s="341"/>
      <c r="T354" s="341"/>
      <c r="U354" s="341"/>
      <c r="V354" s="341"/>
      <c r="W354" s="341"/>
      <c r="X354" s="341"/>
      <c r="Y354" s="341"/>
      <c r="Z354" s="341"/>
      <c r="AA354" s="341"/>
      <c r="AB354" s="341"/>
      <c r="AC354" s="341"/>
      <c r="AD354" s="341"/>
      <c r="AE354" s="341"/>
      <c r="AF354" s="341"/>
      <c r="AG354" s="341"/>
      <c r="AH354" s="342"/>
      <c r="AI354" s="342"/>
      <c r="AJ354" s="342"/>
    </row>
    <row r="355" spans="2:36" ht="12.5">
      <c r="B355" s="324" t="s">
        <v>155</v>
      </c>
      <c r="C355" s="325"/>
      <c r="D355" s="325"/>
      <c r="E355" s="325"/>
      <c r="F355" s="325"/>
      <c r="G355" s="326"/>
      <c r="H355" s="324" t="s">
        <v>156</v>
      </c>
      <c r="I355" s="325"/>
      <c r="J355" s="325"/>
      <c r="K355" s="325"/>
      <c r="L355" s="325"/>
      <c r="M355" s="325"/>
      <c r="N355" s="325"/>
      <c r="O355" s="325"/>
      <c r="P355" s="325"/>
      <c r="Q355" s="325"/>
      <c r="R355" s="325"/>
      <c r="S355" s="325"/>
      <c r="T355" s="325"/>
      <c r="U355" s="325"/>
      <c r="V355" s="325"/>
      <c r="W355" s="325"/>
      <c r="X355" s="325"/>
      <c r="Y355" s="325"/>
      <c r="Z355" s="325"/>
      <c r="AA355" s="325"/>
      <c r="AB355" s="325"/>
      <c r="AC355" s="325"/>
      <c r="AD355" s="326"/>
      <c r="AE355" s="324" t="s">
        <v>157</v>
      </c>
      <c r="AF355" s="325"/>
      <c r="AG355" s="326"/>
      <c r="AH355" s="324" t="s">
        <v>158</v>
      </c>
      <c r="AI355" s="325"/>
      <c r="AJ355" s="326"/>
    </row>
    <row r="356" spans="2:36" ht="12.5">
      <c r="B356" s="283">
        <v>1</v>
      </c>
      <c r="C356" s="284"/>
      <c r="D356" s="284"/>
      <c r="E356" s="284"/>
      <c r="F356" s="284"/>
      <c r="G356" s="285"/>
      <c r="H356" s="277" t="s">
        <v>176</v>
      </c>
      <c r="I356" s="278"/>
      <c r="J356" s="278"/>
      <c r="K356" s="278"/>
      <c r="L356" s="278"/>
      <c r="M356" s="278"/>
      <c r="N356" s="278"/>
      <c r="O356" s="278"/>
      <c r="P356" s="278"/>
      <c r="Q356" s="278"/>
      <c r="R356" s="278"/>
      <c r="S356" s="278"/>
      <c r="T356" s="278"/>
      <c r="U356" s="278"/>
      <c r="V356" s="278"/>
      <c r="W356" s="278"/>
      <c r="X356" s="278"/>
      <c r="Y356" s="278"/>
      <c r="Z356" s="278"/>
      <c r="AA356" s="278"/>
      <c r="AB356" s="278"/>
      <c r="AC356" s="278"/>
      <c r="AD356" s="279"/>
      <c r="AE356" s="283"/>
      <c r="AF356" s="284"/>
      <c r="AG356" s="285"/>
      <c r="AH356" s="283"/>
      <c r="AI356" s="284"/>
      <c r="AJ356" s="285"/>
    </row>
    <row r="357" spans="2:36" ht="12.5">
      <c r="B357" s="283">
        <v>5</v>
      </c>
      <c r="C357" s="284"/>
      <c r="D357" s="284"/>
      <c r="E357" s="284"/>
      <c r="F357" s="284"/>
      <c r="G357" s="285"/>
      <c r="H357" s="277" t="s">
        <v>177</v>
      </c>
      <c r="I357" s="278"/>
      <c r="J357" s="278"/>
      <c r="K357" s="278"/>
      <c r="L357" s="278"/>
      <c r="M357" s="278"/>
      <c r="N357" s="278"/>
      <c r="O357" s="278"/>
      <c r="P357" s="278"/>
      <c r="Q357" s="278"/>
      <c r="R357" s="278"/>
      <c r="S357" s="278"/>
      <c r="T357" s="278"/>
      <c r="U357" s="278"/>
      <c r="V357" s="278"/>
      <c r="W357" s="278"/>
      <c r="X357" s="278"/>
      <c r="Y357" s="278"/>
      <c r="Z357" s="278"/>
      <c r="AA357" s="278"/>
      <c r="AB357" s="278"/>
      <c r="AC357" s="278"/>
      <c r="AD357" s="279"/>
      <c r="AE357" s="283"/>
      <c r="AF357" s="284"/>
      <c r="AG357" s="285"/>
      <c r="AH357" s="283"/>
      <c r="AI357" s="284"/>
      <c r="AJ357" s="285"/>
    </row>
    <row r="358" spans="2:36" ht="12.5">
      <c r="B358" s="283">
        <v>8</v>
      </c>
      <c r="C358" s="284"/>
      <c r="D358" s="284"/>
      <c r="E358" s="284"/>
      <c r="F358" s="284"/>
      <c r="G358" s="285"/>
      <c r="H358" s="277" t="s">
        <v>178</v>
      </c>
      <c r="I358" s="278"/>
      <c r="J358" s="278"/>
      <c r="K358" s="278"/>
      <c r="L358" s="278"/>
      <c r="M358" s="278"/>
      <c r="N358" s="278"/>
      <c r="O358" s="278"/>
      <c r="P358" s="278"/>
      <c r="Q358" s="278"/>
      <c r="R358" s="278"/>
      <c r="S358" s="278"/>
      <c r="T358" s="278"/>
      <c r="U358" s="278"/>
      <c r="V358" s="278"/>
      <c r="W358" s="278"/>
      <c r="X358" s="278"/>
      <c r="Y358" s="278"/>
      <c r="Z358" s="278"/>
      <c r="AA358" s="278"/>
      <c r="AB358" s="278"/>
      <c r="AC358" s="278"/>
      <c r="AD358" s="279"/>
      <c r="AE358" s="283"/>
      <c r="AF358" s="284"/>
      <c r="AG358" s="285"/>
      <c r="AH358" s="283"/>
      <c r="AI358" s="284"/>
      <c r="AJ358" s="285"/>
    </row>
    <row r="359" spans="2:36" ht="10.9" customHeight="1">
      <c r="B359" s="287" t="s">
        <v>179</v>
      </c>
      <c r="C359" s="288"/>
      <c r="D359" s="288"/>
      <c r="E359" s="288"/>
      <c r="F359" s="288"/>
      <c r="G359" s="289"/>
      <c r="H359" s="340" t="s">
        <v>180</v>
      </c>
      <c r="I359" s="340"/>
      <c r="J359" s="340"/>
      <c r="K359" s="340"/>
      <c r="L359" s="340"/>
      <c r="M359" s="340"/>
      <c r="N359" s="340"/>
      <c r="O359" s="340"/>
      <c r="P359" s="340"/>
      <c r="Q359" s="340"/>
      <c r="R359" s="340"/>
      <c r="S359" s="340"/>
      <c r="T359" s="340"/>
      <c r="U359" s="340"/>
      <c r="V359" s="340"/>
      <c r="W359" s="340"/>
      <c r="X359" s="340"/>
      <c r="Y359" s="340"/>
      <c r="Z359" s="340"/>
      <c r="AA359" s="340"/>
      <c r="AB359" s="340"/>
      <c r="AC359" s="340"/>
      <c r="AD359" s="340"/>
      <c r="AE359" s="315"/>
      <c r="AF359" s="316"/>
      <c r="AG359" s="317"/>
      <c r="AH359" s="315"/>
      <c r="AI359" s="316"/>
      <c r="AJ359" s="317"/>
    </row>
    <row r="360" spans="2:36" ht="10.9" customHeight="1">
      <c r="B360" s="290"/>
      <c r="C360" s="291"/>
      <c r="D360" s="291"/>
      <c r="E360" s="291"/>
      <c r="F360" s="291"/>
      <c r="G360" s="292"/>
      <c r="H360" s="340"/>
      <c r="I360" s="340"/>
      <c r="J360" s="340"/>
      <c r="K360" s="340"/>
      <c r="L360" s="340"/>
      <c r="M360" s="340"/>
      <c r="N360" s="340"/>
      <c r="O360" s="340"/>
      <c r="P360" s="340"/>
      <c r="Q360" s="340"/>
      <c r="R360" s="340"/>
      <c r="S360" s="340"/>
      <c r="T360" s="340"/>
      <c r="U360" s="340"/>
      <c r="V360" s="340"/>
      <c r="W360" s="340"/>
      <c r="X360" s="340"/>
      <c r="Y360" s="340"/>
      <c r="Z360" s="340"/>
      <c r="AA360" s="340"/>
      <c r="AB360" s="340"/>
      <c r="AC360" s="340"/>
      <c r="AD360" s="340"/>
      <c r="AE360" s="318"/>
      <c r="AF360" s="319"/>
      <c r="AG360" s="320"/>
      <c r="AH360" s="318"/>
      <c r="AI360" s="319"/>
      <c r="AJ360" s="320"/>
    </row>
    <row r="361" spans="2:36" ht="10.9" customHeight="1">
      <c r="B361" s="290"/>
      <c r="C361" s="291"/>
      <c r="D361" s="291"/>
      <c r="E361" s="291"/>
      <c r="F361" s="291"/>
      <c r="G361" s="292"/>
      <c r="H361" s="340"/>
      <c r="I361" s="340"/>
      <c r="J361" s="340"/>
      <c r="K361" s="340"/>
      <c r="L361" s="340"/>
      <c r="M361" s="340"/>
      <c r="N361" s="340"/>
      <c r="O361" s="340"/>
      <c r="P361" s="340"/>
      <c r="Q361" s="340"/>
      <c r="R361" s="340"/>
      <c r="S361" s="340"/>
      <c r="T361" s="340"/>
      <c r="U361" s="340"/>
      <c r="V361" s="340"/>
      <c r="W361" s="340"/>
      <c r="X361" s="340"/>
      <c r="Y361" s="340"/>
      <c r="Z361" s="340"/>
      <c r="AA361" s="340"/>
      <c r="AB361" s="340"/>
      <c r="AC361" s="340"/>
      <c r="AD361" s="340"/>
      <c r="AE361" s="321"/>
      <c r="AF361" s="322"/>
      <c r="AG361" s="323"/>
      <c r="AH361" s="321"/>
      <c r="AI361" s="322"/>
      <c r="AJ361" s="323"/>
    </row>
    <row r="362" spans="2:36" ht="12.5">
      <c r="B362" s="290"/>
      <c r="C362" s="291"/>
      <c r="D362" s="291"/>
      <c r="E362" s="291"/>
      <c r="F362" s="291"/>
      <c r="G362" s="292"/>
      <c r="H362" s="340" t="s">
        <v>181</v>
      </c>
      <c r="I362" s="340"/>
      <c r="J362" s="340"/>
      <c r="K362" s="340"/>
      <c r="L362" s="340"/>
      <c r="M362" s="340"/>
      <c r="N362" s="340"/>
      <c r="O362" s="340"/>
      <c r="P362" s="340"/>
      <c r="Q362" s="340"/>
      <c r="R362" s="340"/>
      <c r="S362" s="340"/>
      <c r="T362" s="340"/>
      <c r="U362" s="340"/>
      <c r="V362" s="340"/>
      <c r="W362" s="340"/>
      <c r="X362" s="340"/>
      <c r="Y362" s="340"/>
      <c r="Z362" s="340"/>
      <c r="AA362" s="340"/>
      <c r="AB362" s="340"/>
      <c r="AC362" s="340"/>
      <c r="AD362" s="340"/>
      <c r="AE362" s="283"/>
      <c r="AF362" s="284"/>
      <c r="AG362" s="285"/>
      <c r="AH362" s="283"/>
      <c r="AI362" s="284"/>
      <c r="AJ362" s="285"/>
    </row>
    <row r="363" spans="2:36" ht="12.5">
      <c r="B363" s="313"/>
      <c r="C363" s="310"/>
      <c r="D363" s="310"/>
      <c r="E363" s="310"/>
      <c r="F363" s="310"/>
      <c r="G363" s="314"/>
      <c r="H363" s="340" t="s">
        <v>182</v>
      </c>
      <c r="I363" s="340"/>
      <c r="J363" s="340"/>
      <c r="K363" s="340"/>
      <c r="L363" s="340"/>
      <c r="M363" s="340"/>
      <c r="N363" s="340"/>
      <c r="O363" s="340"/>
      <c r="P363" s="340"/>
      <c r="Q363" s="340"/>
      <c r="R363" s="340"/>
      <c r="S363" s="340"/>
      <c r="T363" s="340"/>
      <c r="U363" s="340"/>
      <c r="V363" s="340"/>
      <c r="W363" s="340"/>
      <c r="X363" s="340"/>
      <c r="Y363" s="340"/>
      <c r="Z363" s="340"/>
      <c r="AA363" s="340"/>
      <c r="AB363" s="340"/>
      <c r="AC363" s="340"/>
      <c r="AD363" s="340"/>
      <c r="AE363" s="283"/>
      <c r="AF363" s="284"/>
      <c r="AG363" s="285"/>
      <c r="AH363" s="283"/>
      <c r="AI363" s="284"/>
      <c r="AJ363" s="285"/>
    </row>
    <row r="364" spans="2:36" ht="12.5">
      <c r="B364" s="287" t="s">
        <v>183</v>
      </c>
      <c r="C364" s="288"/>
      <c r="D364" s="288"/>
      <c r="E364" s="288"/>
      <c r="F364" s="288"/>
      <c r="G364" s="289"/>
      <c r="H364" s="340" t="s">
        <v>184</v>
      </c>
      <c r="I364" s="340"/>
      <c r="J364" s="340"/>
      <c r="K364" s="340"/>
      <c r="L364" s="340"/>
      <c r="M364" s="340"/>
      <c r="N364" s="340"/>
      <c r="O364" s="340"/>
      <c r="P364" s="340"/>
      <c r="Q364" s="340"/>
      <c r="R364" s="340"/>
      <c r="S364" s="340"/>
      <c r="T364" s="340"/>
      <c r="U364" s="340"/>
      <c r="V364" s="340"/>
      <c r="W364" s="340"/>
      <c r="X364" s="340"/>
      <c r="Y364" s="340"/>
      <c r="Z364" s="340"/>
      <c r="AA364" s="340"/>
      <c r="AB364" s="340"/>
      <c r="AC364" s="340"/>
      <c r="AD364" s="340"/>
      <c r="AE364" s="283"/>
      <c r="AF364" s="284"/>
      <c r="AG364" s="285"/>
      <c r="AH364" s="283"/>
      <c r="AI364" s="284"/>
      <c r="AJ364" s="285"/>
    </row>
    <row r="365" spans="2:36" ht="12.5">
      <c r="B365" s="290"/>
      <c r="C365" s="291"/>
      <c r="D365" s="291"/>
      <c r="E365" s="291"/>
      <c r="F365" s="291"/>
      <c r="G365" s="292"/>
      <c r="H365" s="340" t="s">
        <v>181</v>
      </c>
      <c r="I365" s="340"/>
      <c r="J365" s="340"/>
      <c r="K365" s="340"/>
      <c r="L365" s="340"/>
      <c r="M365" s="340"/>
      <c r="N365" s="340"/>
      <c r="O365" s="340"/>
      <c r="P365" s="340"/>
      <c r="Q365" s="340"/>
      <c r="R365" s="340"/>
      <c r="S365" s="340"/>
      <c r="T365" s="340"/>
      <c r="U365" s="340"/>
      <c r="V365" s="340"/>
      <c r="W365" s="340"/>
      <c r="X365" s="340"/>
      <c r="Y365" s="340"/>
      <c r="Z365" s="340"/>
      <c r="AA365" s="340"/>
      <c r="AB365" s="340"/>
      <c r="AC365" s="340"/>
      <c r="AD365" s="340"/>
      <c r="AE365" s="283"/>
      <c r="AF365" s="284"/>
      <c r="AG365" s="285"/>
      <c r="AH365" s="283"/>
      <c r="AI365" s="284"/>
      <c r="AJ365" s="285"/>
    </row>
    <row r="366" spans="2:36" ht="12.5">
      <c r="B366" s="313"/>
      <c r="C366" s="310"/>
      <c r="D366" s="310"/>
      <c r="E366" s="310"/>
      <c r="F366" s="310"/>
      <c r="G366" s="314"/>
      <c r="H366" s="340" t="s">
        <v>185</v>
      </c>
      <c r="I366" s="340"/>
      <c r="J366" s="340"/>
      <c r="K366" s="340"/>
      <c r="L366" s="340"/>
      <c r="M366" s="340"/>
      <c r="N366" s="340"/>
      <c r="O366" s="340"/>
      <c r="P366" s="340"/>
      <c r="Q366" s="340"/>
      <c r="R366" s="340"/>
      <c r="S366" s="340"/>
      <c r="T366" s="340"/>
      <c r="U366" s="340"/>
      <c r="V366" s="340"/>
      <c r="W366" s="340"/>
      <c r="X366" s="340"/>
      <c r="Y366" s="340"/>
      <c r="Z366" s="340"/>
      <c r="AA366" s="340"/>
      <c r="AB366" s="340"/>
      <c r="AC366" s="340"/>
      <c r="AD366" s="340"/>
      <c r="AE366" s="283"/>
      <c r="AF366" s="284"/>
      <c r="AG366" s="285"/>
      <c r="AH366" s="283"/>
      <c r="AI366" s="284"/>
      <c r="AJ366" s="285"/>
    </row>
    <row r="367" spans="2:36" ht="12.5">
      <c r="B367" s="287" t="s">
        <v>186</v>
      </c>
      <c r="C367" s="288"/>
      <c r="D367" s="288"/>
      <c r="E367" s="288"/>
      <c r="F367" s="288"/>
      <c r="G367" s="289"/>
      <c r="H367" s="340" t="s">
        <v>187</v>
      </c>
      <c r="I367" s="340"/>
      <c r="J367" s="340"/>
      <c r="K367" s="340"/>
      <c r="L367" s="340"/>
      <c r="M367" s="340"/>
      <c r="N367" s="340"/>
      <c r="O367" s="340"/>
      <c r="P367" s="340"/>
      <c r="Q367" s="340"/>
      <c r="R367" s="340"/>
      <c r="S367" s="340"/>
      <c r="T367" s="340"/>
      <c r="U367" s="340"/>
      <c r="V367" s="340"/>
      <c r="W367" s="340"/>
      <c r="X367" s="340"/>
      <c r="Y367" s="340"/>
      <c r="Z367" s="340"/>
      <c r="AA367" s="340"/>
      <c r="AB367" s="340"/>
      <c r="AC367" s="340"/>
      <c r="AD367" s="340"/>
      <c r="AE367" s="283"/>
      <c r="AF367" s="284"/>
      <c r="AG367" s="285"/>
      <c r="AH367" s="283"/>
      <c r="AI367" s="284"/>
      <c r="AJ367" s="285"/>
    </row>
    <row r="368" spans="2:36" ht="12.5">
      <c r="B368" s="313"/>
      <c r="C368" s="310"/>
      <c r="D368" s="310"/>
      <c r="E368" s="310"/>
      <c r="F368" s="310"/>
      <c r="G368" s="314"/>
      <c r="H368" s="340" t="s">
        <v>182</v>
      </c>
      <c r="I368" s="340"/>
      <c r="J368" s="340"/>
      <c r="K368" s="340"/>
      <c r="L368" s="340"/>
      <c r="M368" s="340"/>
      <c r="N368" s="340"/>
      <c r="O368" s="340"/>
      <c r="P368" s="340"/>
      <c r="Q368" s="340"/>
      <c r="R368" s="340"/>
      <c r="S368" s="340"/>
      <c r="T368" s="340"/>
      <c r="U368" s="340"/>
      <c r="V368" s="340"/>
      <c r="W368" s="340"/>
      <c r="X368" s="340"/>
      <c r="Y368" s="340"/>
      <c r="Z368" s="340"/>
      <c r="AA368" s="340"/>
      <c r="AB368" s="340"/>
      <c r="AC368" s="340"/>
      <c r="AD368" s="340"/>
      <c r="AE368" s="283"/>
      <c r="AF368" s="284"/>
      <c r="AG368" s="285"/>
      <c r="AH368" s="283"/>
      <c r="AI368" s="284"/>
      <c r="AJ368" s="285"/>
    </row>
    <row r="369" spans="2:37" ht="12.5">
      <c r="B369" s="283" t="s">
        <v>188</v>
      </c>
      <c r="C369" s="284"/>
      <c r="D369" s="284"/>
      <c r="E369" s="284"/>
      <c r="F369" s="284"/>
      <c r="G369" s="285"/>
      <c r="H369" s="344" t="s">
        <v>189</v>
      </c>
      <c r="I369" s="344"/>
      <c r="J369" s="344"/>
      <c r="K369" s="344"/>
      <c r="L369" s="344"/>
      <c r="M369" s="344"/>
      <c r="N369" s="344"/>
      <c r="O369" s="344"/>
      <c r="P369" s="344"/>
      <c r="Q369" s="344"/>
      <c r="R369" s="344"/>
      <c r="S369" s="344"/>
      <c r="T369" s="344"/>
      <c r="U369" s="344"/>
      <c r="V369" s="344"/>
      <c r="W369" s="344"/>
      <c r="X369" s="344"/>
      <c r="Y369" s="344"/>
      <c r="Z369" s="344"/>
      <c r="AA369" s="344"/>
      <c r="AB369" s="344"/>
      <c r="AC369" s="344"/>
      <c r="AD369" s="344"/>
      <c r="AE369" s="283"/>
      <c r="AF369" s="284"/>
      <c r="AG369" s="285"/>
      <c r="AH369" s="283"/>
      <c r="AI369" s="284"/>
      <c r="AJ369" s="285"/>
    </row>
    <row r="370" spans="2:37" ht="8.5" customHeight="1">
      <c r="W370" s="72"/>
      <c r="X370" s="72"/>
      <c r="Y370" s="72"/>
      <c r="Z370" s="72"/>
      <c r="AA370" s="72"/>
      <c r="AB370" s="72"/>
      <c r="AC370" s="72"/>
      <c r="AD370" s="72"/>
      <c r="AE370" s="72"/>
      <c r="AF370" s="72"/>
      <c r="AG370" s="72"/>
      <c r="AH370" s="72"/>
      <c r="AI370" s="72"/>
      <c r="AJ370" s="72"/>
      <c r="AK370" s="72"/>
    </row>
    <row r="371" spans="2:37" ht="15" customHeight="1">
      <c r="B371" s="342" t="s">
        <v>190</v>
      </c>
      <c r="C371" s="342"/>
      <c r="D371" s="342"/>
      <c r="E371" s="342"/>
      <c r="F371" s="342"/>
      <c r="G371" s="342"/>
      <c r="H371" s="342"/>
      <c r="I371" s="342"/>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72"/>
    </row>
    <row r="372" spans="2:37" ht="12.5">
      <c r="B372" s="345" t="s">
        <v>155</v>
      </c>
      <c r="C372" s="345"/>
      <c r="D372" s="345" t="s">
        <v>156</v>
      </c>
      <c r="E372" s="345"/>
      <c r="F372" s="345"/>
      <c r="G372" s="345"/>
      <c r="H372" s="345"/>
      <c r="I372" s="345"/>
      <c r="J372" s="345"/>
      <c r="K372" s="345"/>
      <c r="L372" s="345"/>
      <c r="M372" s="345"/>
      <c r="N372" s="345"/>
      <c r="O372" s="345"/>
      <c r="P372" s="345"/>
      <c r="Q372" s="345"/>
      <c r="R372" s="345"/>
      <c r="S372" s="345"/>
      <c r="T372" s="345"/>
      <c r="U372" s="345"/>
      <c r="V372" s="345"/>
      <c r="W372" s="345"/>
      <c r="X372" s="345"/>
      <c r="Y372" s="345"/>
      <c r="Z372" s="345"/>
      <c r="AA372" s="345"/>
      <c r="AB372" s="345"/>
      <c r="AC372" s="345"/>
      <c r="AD372" s="345"/>
      <c r="AE372" s="345" t="s">
        <v>157</v>
      </c>
      <c r="AF372" s="345"/>
      <c r="AG372" s="345"/>
      <c r="AH372" s="351" t="s">
        <v>158</v>
      </c>
      <c r="AI372" s="352"/>
      <c r="AJ372" s="353"/>
      <c r="AK372" s="72"/>
    </row>
    <row r="373" spans="2:37" ht="111" customHeight="1">
      <c r="B373" s="354" t="s">
        <v>159</v>
      </c>
      <c r="C373" s="354"/>
      <c r="D373" s="355" t="s">
        <v>191</v>
      </c>
      <c r="E373" s="355"/>
      <c r="F373" s="355"/>
      <c r="G373" s="355"/>
      <c r="H373" s="355"/>
      <c r="I373" s="355"/>
      <c r="J373" s="355"/>
      <c r="K373" s="355"/>
      <c r="L373" s="355"/>
      <c r="M373" s="355"/>
      <c r="N373" s="355"/>
      <c r="O373" s="355"/>
      <c r="P373" s="355"/>
      <c r="Q373" s="355"/>
      <c r="R373" s="355"/>
      <c r="S373" s="355"/>
      <c r="T373" s="355"/>
      <c r="U373" s="355"/>
      <c r="V373" s="355"/>
      <c r="W373" s="355"/>
      <c r="X373" s="355"/>
      <c r="Y373" s="355"/>
      <c r="Z373" s="355"/>
      <c r="AA373" s="355"/>
      <c r="AB373" s="355"/>
      <c r="AC373" s="355"/>
      <c r="AD373" s="355"/>
      <c r="AE373" s="343"/>
      <c r="AF373" s="343"/>
      <c r="AG373" s="343"/>
      <c r="AH373" s="348"/>
      <c r="AI373" s="349"/>
      <c r="AJ373" s="350"/>
      <c r="AK373" s="72"/>
    </row>
    <row r="374" spans="2:37" ht="15" customHeight="1">
      <c r="B374" s="73"/>
      <c r="C374" s="73"/>
      <c r="D374" s="73"/>
      <c r="E374" s="73"/>
      <c r="F374" s="73"/>
      <c r="G374" s="73"/>
      <c r="H374" s="74"/>
      <c r="I374" s="73"/>
      <c r="J374" s="73"/>
      <c r="K374" s="73"/>
      <c r="L374" s="73"/>
      <c r="M374" s="73"/>
      <c r="N374" s="75"/>
      <c r="O374" s="75"/>
      <c r="P374" s="73"/>
      <c r="Q374" s="73"/>
      <c r="R374" s="73"/>
      <c r="S374" s="73"/>
      <c r="T374" s="73"/>
      <c r="U374" s="73"/>
      <c r="V374" s="346" t="str">
        <f>$J$26&amp;IF($J$28&lt;&gt;""," "&amp;$J$28,"")&amp;" "&amp;$J$24</f>
        <v xml:space="preserve"> </v>
      </c>
      <c r="W374" s="346"/>
      <c r="X374" s="346"/>
      <c r="Y374" s="346"/>
      <c r="Z374" s="346"/>
      <c r="AA374" s="346"/>
      <c r="AB374" s="346"/>
      <c r="AC374" s="346"/>
      <c r="AD374" s="346"/>
      <c r="AE374" s="346"/>
      <c r="AF374" s="346"/>
      <c r="AG374" s="346"/>
      <c r="AH374" s="346"/>
      <c r="AI374" s="346"/>
      <c r="AJ374" s="346"/>
      <c r="AK374" s="72"/>
    </row>
    <row r="375" spans="2:37" ht="15" customHeight="1">
      <c r="N375" s="38"/>
      <c r="O375" s="38"/>
      <c r="P375" s="69" t="s">
        <v>150</v>
      </c>
      <c r="Q375" s="69"/>
      <c r="R375" s="69"/>
      <c r="S375" s="69"/>
      <c r="T375" s="69"/>
      <c r="U375" s="69"/>
      <c r="V375" s="347"/>
      <c r="W375" s="347"/>
      <c r="X375" s="347"/>
      <c r="Y375" s="347"/>
      <c r="Z375" s="347"/>
      <c r="AA375" s="347"/>
      <c r="AB375" s="347"/>
      <c r="AC375" s="347"/>
      <c r="AD375" s="347"/>
      <c r="AE375" s="347"/>
      <c r="AF375" s="347"/>
      <c r="AG375" s="347"/>
      <c r="AH375" s="347"/>
      <c r="AI375" s="347"/>
      <c r="AJ375" s="347"/>
      <c r="AK375" s="72"/>
    </row>
  </sheetData>
  <sheetProtection selectLockedCells="1"/>
  <mergeCells count="594">
    <mergeCell ref="O83:R84"/>
    <mergeCell ref="I85:N86"/>
    <mergeCell ref="Y71:Z72"/>
    <mergeCell ref="AA71:AE74"/>
    <mergeCell ref="B332:G335"/>
    <mergeCell ref="H332:AD333"/>
    <mergeCell ref="AE332:AG333"/>
    <mergeCell ref="H334:AD334"/>
    <mergeCell ref="W83:AJ95"/>
    <mergeCell ref="N185:Y186"/>
    <mergeCell ref="K185:M185"/>
    <mergeCell ref="K186:M186"/>
    <mergeCell ref="C76:AJ77"/>
    <mergeCell ref="C78:H80"/>
    <mergeCell ref="I78:AJ80"/>
    <mergeCell ref="C83:H93"/>
    <mergeCell ref="I83:N84"/>
    <mergeCell ref="L82:AJ82"/>
    <mergeCell ref="T83:V95"/>
    <mergeCell ref="C144:K145"/>
    <mergeCell ref="L144:AJ145"/>
    <mergeCell ref="B135:AJ135"/>
    <mergeCell ref="C138:K139"/>
    <mergeCell ref="L138:V139"/>
    <mergeCell ref="W67:W68"/>
    <mergeCell ref="X67:X68"/>
    <mergeCell ref="Y67:Z68"/>
    <mergeCell ref="AA67:AE70"/>
    <mergeCell ref="U69:V70"/>
    <mergeCell ref="W69:W70"/>
    <mergeCell ref="X69:X70"/>
    <mergeCell ref="Y69:Z70"/>
    <mergeCell ref="C69:Q70"/>
    <mergeCell ref="U67:V68"/>
    <mergeCell ref="R67:T70"/>
    <mergeCell ref="AH330:AJ330"/>
    <mergeCell ref="AH331:AJ331"/>
    <mergeCell ref="AH332:AJ333"/>
    <mergeCell ref="AH334:AJ334"/>
    <mergeCell ref="AH335:AJ335"/>
    <mergeCell ref="AH336:AJ336"/>
    <mergeCell ref="AH337:AJ337"/>
    <mergeCell ref="AE334:AG334"/>
    <mergeCell ref="H335:AD335"/>
    <mergeCell ref="AE335:AG335"/>
    <mergeCell ref="B2:AI2"/>
    <mergeCell ref="B3:AI3"/>
    <mergeCell ref="C298:AJ305"/>
    <mergeCell ref="C306:AJ311"/>
    <mergeCell ref="AF59:AJ62"/>
    <mergeCell ref="AF63:AJ66"/>
    <mergeCell ref="M20:N21"/>
    <mergeCell ref="O20:P21"/>
    <mergeCell ref="Q20:R21"/>
    <mergeCell ref="S20:T21"/>
    <mergeCell ref="C24:I25"/>
    <mergeCell ref="J24:AJ25"/>
    <mergeCell ref="AG30:AG31"/>
    <mergeCell ref="C32:I33"/>
    <mergeCell ref="J32:T33"/>
    <mergeCell ref="U32:Y33"/>
    <mergeCell ref="Z32:AJ33"/>
    <mergeCell ref="C26:I27"/>
    <mergeCell ref="J26:AJ27"/>
    <mergeCell ref="C28:I29"/>
    <mergeCell ref="J28:AJ29"/>
    <mergeCell ref="C30:I31"/>
    <mergeCell ref="W71:W72"/>
    <mergeCell ref="X71:X72"/>
    <mergeCell ref="J30:T31"/>
    <mergeCell ref="U30:Y31"/>
    <mergeCell ref="AD30:AF31"/>
    <mergeCell ref="AH30:AJ31"/>
    <mergeCell ref="P4:Y4"/>
    <mergeCell ref="C6:AJ12"/>
    <mergeCell ref="B13:AJ13"/>
    <mergeCell ref="AE15:AJ22"/>
    <mergeCell ref="C20:D21"/>
    <mergeCell ref="G20:H21"/>
    <mergeCell ref="I20:J21"/>
    <mergeCell ref="K20:L21"/>
    <mergeCell ref="C16:T17"/>
    <mergeCell ref="AE4:AI5"/>
    <mergeCell ref="Z30:AB31"/>
    <mergeCell ref="AC30:AC31"/>
    <mergeCell ref="E20:F21"/>
    <mergeCell ref="C38:I39"/>
    <mergeCell ref="J38:T39"/>
    <mergeCell ref="U38:Y39"/>
    <mergeCell ref="C40:I41"/>
    <mergeCell ref="J40:Y41"/>
    <mergeCell ref="Z40:AC41"/>
    <mergeCell ref="AD40:AJ41"/>
    <mergeCell ref="C34:I35"/>
    <mergeCell ref="J34:AJ35"/>
    <mergeCell ref="C36:I37"/>
    <mergeCell ref="J36:T37"/>
    <mergeCell ref="U36:Y37"/>
    <mergeCell ref="AD36:AJ37"/>
    <mergeCell ref="Z36:AC36"/>
    <mergeCell ref="Z37:AC37"/>
    <mergeCell ref="Z38:AC38"/>
    <mergeCell ref="AD38:AJ39"/>
    <mergeCell ref="Z39:AC39"/>
    <mergeCell ref="C44:H45"/>
    <mergeCell ref="I44:Y45"/>
    <mergeCell ref="Z44:AD45"/>
    <mergeCell ref="AE44:AJ45"/>
    <mergeCell ref="C46:H47"/>
    <mergeCell ref="I46:O47"/>
    <mergeCell ref="P46:R47"/>
    <mergeCell ref="Z46:AB47"/>
    <mergeCell ref="AC46:AJ47"/>
    <mergeCell ref="S46:U46"/>
    <mergeCell ref="V46:Y47"/>
    <mergeCell ref="S47:U47"/>
    <mergeCell ref="B55:AJ55"/>
    <mergeCell ref="R57:T58"/>
    <mergeCell ref="U57:Z58"/>
    <mergeCell ref="AA57:AE58"/>
    <mergeCell ref="C57:Q57"/>
    <mergeCell ref="C58:Q58"/>
    <mergeCell ref="V52:AJ52"/>
    <mergeCell ref="C48:H49"/>
    <mergeCell ref="I48:Y49"/>
    <mergeCell ref="Z48:AD49"/>
    <mergeCell ref="AE48:AJ49"/>
    <mergeCell ref="C50:H51"/>
    <mergeCell ref="I50:O51"/>
    <mergeCell ref="P50:R51"/>
    <mergeCell ref="Z50:AB51"/>
    <mergeCell ref="AC50:AJ51"/>
    <mergeCell ref="AF57:AJ58"/>
    <mergeCell ref="S50:U50"/>
    <mergeCell ref="V50:Y51"/>
    <mergeCell ref="S51:U51"/>
    <mergeCell ref="W59:W60"/>
    <mergeCell ref="X59:X60"/>
    <mergeCell ref="Y59:Z60"/>
    <mergeCell ref="AA59:AE62"/>
    <mergeCell ref="U61:V62"/>
    <mergeCell ref="W61:W62"/>
    <mergeCell ref="X61:X62"/>
    <mergeCell ref="Y61:Z62"/>
    <mergeCell ref="R59:T62"/>
    <mergeCell ref="U59:V60"/>
    <mergeCell ref="W63:W64"/>
    <mergeCell ref="X63:X64"/>
    <mergeCell ref="Y63:Z64"/>
    <mergeCell ref="AA63:AE66"/>
    <mergeCell ref="U65:V66"/>
    <mergeCell ref="W65:W66"/>
    <mergeCell ref="X65:X66"/>
    <mergeCell ref="Y65:Z66"/>
    <mergeCell ref="R63:T66"/>
    <mergeCell ref="U63:V64"/>
    <mergeCell ref="AF67:AJ70"/>
    <mergeCell ref="O91:R93"/>
    <mergeCell ref="C100:K101"/>
    <mergeCell ref="L100:R101"/>
    <mergeCell ref="C94:K95"/>
    <mergeCell ref="L94:R95"/>
    <mergeCell ref="C98:K99"/>
    <mergeCell ref="L99:M99"/>
    <mergeCell ref="N99:O99"/>
    <mergeCell ref="P99:R99"/>
    <mergeCell ref="L98:M98"/>
    <mergeCell ref="N98:O98"/>
    <mergeCell ref="P98:R98"/>
    <mergeCell ref="U73:V74"/>
    <mergeCell ref="W73:W74"/>
    <mergeCell ref="X73:X74"/>
    <mergeCell ref="Y73:Z74"/>
    <mergeCell ref="C71:Q72"/>
    <mergeCell ref="R71:T74"/>
    <mergeCell ref="U71:V72"/>
    <mergeCell ref="C73:Q74"/>
    <mergeCell ref="C96:K97"/>
    <mergeCell ref="L96:R97"/>
    <mergeCell ref="AF71:AJ74"/>
    <mergeCell ref="W138:AA139"/>
    <mergeCell ref="AB138:AJ139"/>
    <mergeCell ref="Z119:AD120"/>
    <mergeCell ref="AE119:AF120"/>
    <mergeCell ref="AG119:AG120"/>
    <mergeCell ref="C140:K141"/>
    <mergeCell ref="L140:AJ141"/>
    <mergeCell ref="C142:K143"/>
    <mergeCell ref="L142:AJ143"/>
    <mergeCell ref="C127:G132"/>
    <mergeCell ref="Z123:AJ124"/>
    <mergeCell ref="T123:Y124"/>
    <mergeCell ref="N123:S124"/>
    <mergeCell ref="H123:M124"/>
    <mergeCell ref="N121:AJ122"/>
    <mergeCell ref="H121:M122"/>
    <mergeCell ref="C121:G126"/>
    <mergeCell ref="AH125:AJ126"/>
    <mergeCell ref="H131:M132"/>
    <mergeCell ref="N127:AJ128"/>
    <mergeCell ref="T119:U120"/>
    <mergeCell ref="V119:V120"/>
    <mergeCell ref="AH119:AJ120"/>
    <mergeCell ref="AE131:AF132"/>
    <mergeCell ref="C148:H149"/>
    <mergeCell ref="I148:O149"/>
    <mergeCell ref="P148:R149"/>
    <mergeCell ref="Z148:AB149"/>
    <mergeCell ref="AC148:AJ149"/>
    <mergeCell ref="U146:AA147"/>
    <mergeCell ref="AB146:AC147"/>
    <mergeCell ref="AD146:AD147"/>
    <mergeCell ref="AE146:AF147"/>
    <mergeCell ref="AG146:AG147"/>
    <mergeCell ref="C146:K147"/>
    <mergeCell ref="L146:M147"/>
    <mergeCell ref="N146:N147"/>
    <mergeCell ref="O146:P147"/>
    <mergeCell ref="Q146:Q147"/>
    <mergeCell ref="R146:T147"/>
    <mergeCell ref="S148:U148"/>
    <mergeCell ref="S149:U149"/>
    <mergeCell ref="V148:Y149"/>
    <mergeCell ref="AH146:AJ147"/>
    <mergeCell ref="C155:C156"/>
    <mergeCell ref="D157:K157"/>
    <mergeCell ref="L152:R152"/>
    <mergeCell ref="S152:AJ152"/>
    <mergeCell ref="L153:R153"/>
    <mergeCell ref="S153:AJ153"/>
    <mergeCell ref="L154:R154"/>
    <mergeCell ref="S154:AJ154"/>
    <mergeCell ref="C151:K151"/>
    <mergeCell ref="L151:R151"/>
    <mergeCell ref="S151:AJ151"/>
    <mergeCell ref="L157:R157"/>
    <mergeCell ref="S157:AJ157"/>
    <mergeCell ref="C152:C154"/>
    <mergeCell ref="D152:K154"/>
    <mergeCell ref="L155:R156"/>
    <mergeCell ref="S155:AJ156"/>
    <mergeCell ref="D155:K156"/>
    <mergeCell ref="C170:D170"/>
    <mergeCell ref="G170:AJ170"/>
    <mergeCell ref="C175:AJ176"/>
    <mergeCell ref="L161:R161"/>
    <mergeCell ref="S161:AJ161"/>
    <mergeCell ref="L162:R162"/>
    <mergeCell ref="S162:AJ162"/>
    <mergeCell ref="C167:D167"/>
    <mergeCell ref="G167:AJ167"/>
    <mergeCell ref="C165:AJ165"/>
    <mergeCell ref="C158:C162"/>
    <mergeCell ref="D158:K162"/>
    <mergeCell ref="L158:R158"/>
    <mergeCell ref="S158:AJ158"/>
    <mergeCell ref="L159:R159"/>
    <mergeCell ref="S159:AJ159"/>
    <mergeCell ref="L160:R160"/>
    <mergeCell ref="S160:AJ160"/>
    <mergeCell ref="C168:D168"/>
    <mergeCell ref="G168:AJ168"/>
    <mergeCell ref="E167:F167"/>
    <mergeCell ref="E168:F168"/>
    <mergeCell ref="E169:F169"/>
    <mergeCell ref="E170:F170"/>
    <mergeCell ref="C215:L218"/>
    <mergeCell ref="M215:R218"/>
    <mergeCell ref="S215:W218"/>
    <mergeCell ref="X215:Z216"/>
    <mergeCell ref="C171:D171"/>
    <mergeCell ref="G171:AJ171"/>
    <mergeCell ref="C172:D172"/>
    <mergeCell ref="G172:AJ172"/>
    <mergeCell ref="C177:J178"/>
    <mergeCell ref="K177:S178"/>
    <mergeCell ref="T177:Y178"/>
    <mergeCell ref="Z177:AJ178"/>
    <mergeCell ref="B205:AJ205"/>
    <mergeCell ref="C207:AJ208"/>
    <mergeCell ref="C209:L210"/>
    <mergeCell ref="M209:R210"/>
    <mergeCell ref="S209:W210"/>
    <mergeCell ref="X209:Z210"/>
    <mergeCell ref="AA209:AF210"/>
    <mergeCell ref="AG209:AI210"/>
    <mergeCell ref="AJ209:AJ210"/>
    <mergeCell ref="C179:J180"/>
    <mergeCell ref="K179:Y180"/>
    <mergeCell ref="Z179:AJ188"/>
    <mergeCell ref="M211:R214"/>
    <mergeCell ref="S211:W214"/>
    <mergeCell ref="X211:Z212"/>
    <mergeCell ref="AA211:AB212"/>
    <mergeCell ref="AC211:AC212"/>
    <mergeCell ref="AD211:AD212"/>
    <mergeCell ref="C181:J182"/>
    <mergeCell ref="K181:Y182"/>
    <mergeCell ref="C183:J184"/>
    <mergeCell ref="K183:Y184"/>
    <mergeCell ref="C185:J186"/>
    <mergeCell ref="C187:J188"/>
    <mergeCell ref="K187:Y188"/>
    <mergeCell ref="C193:AJ194"/>
    <mergeCell ref="C195:J196"/>
    <mergeCell ref="K195:S196"/>
    <mergeCell ref="T195:Y196"/>
    <mergeCell ref="AE211:AF212"/>
    <mergeCell ref="AG211:AI214"/>
    <mergeCell ref="C201:J202"/>
    <mergeCell ref="K201:Y202"/>
    <mergeCell ref="Z197:AJ202"/>
    <mergeCell ref="Z195:AJ196"/>
    <mergeCell ref="C197:J198"/>
    <mergeCell ref="AJ215:AJ218"/>
    <mergeCell ref="X217:Z218"/>
    <mergeCell ref="AA217:AB218"/>
    <mergeCell ref="AC217:AC218"/>
    <mergeCell ref="AD217:AD218"/>
    <mergeCell ref="AE217:AF218"/>
    <mergeCell ref="AE213:AF214"/>
    <mergeCell ref="AA215:AB216"/>
    <mergeCell ref="AC215:AC216"/>
    <mergeCell ref="AA213:AB214"/>
    <mergeCell ref="AC213:AC214"/>
    <mergeCell ref="AD213:AD214"/>
    <mergeCell ref="AD223:AD224"/>
    <mergeCell ref="AE223:AF224"/>
    <mergeCell ref="AG223:AI226"/>
    <mergeCell ref="AJ211:AJ214"/>
    <mergeCell ref="X213:Z214"/>
    <mergeCell ref="C219:L222"/>
    <mergeCell ref="M219:R222"/>
    <mergeCell ref="S219:W222"/>
    <mergeCell ref="X219:Z220"/>
    <mergeCell ref="AA219:AB220"/>
    <mergeCell ref="AC219:AC220"/>
    <mergeCell ref="AD215:AD216"/>
    <mergeCell ref="AE215:AF216"/>
    <mergeCell ref="AG215:AI218"/>
    <mergeCell ref="AD219:AD220"/>
    <mergeCell ref="AE219:AF220"/>
    <mergeCell ref="AG219:AI222"/>
    <mergeCell ref="AJ219:AJ222"/>
    <mergeCell ref="X221:Z222"/>
    <mergeCell ref="AA221:AB222"/>
    <mergeCell ref="AC221:AC222"/>
    <mergeCell ref="AD221:AD222"/>
    <mergeCell ref="AE221:AF222"/>
    <mergeCell ref="C211:L214"/>
    <mergeCell ref="AJ227:AJ230"/>
    <mergeCell ref="X229:Z230"/>
    <mergeCell ref="AA229:AB230"/>
    <mergeCell ref="AC229:AC230"/>
    <mergeCell ref="AD229:AD230"/>
    <mergeCell ref="AE229:AF230"/>
    <mergeCell ref="C223:L226"/>
    <mergeCell ref="M223:R226"/>
    <mergeCell ref="S223:W226"/>
    <mergeCell ref="X223:Z224"/>
    <mergeCell ref="AA223:AB224"/>
    <mergeCell ref="AC223:AC224"/>
    <mergeCell ref="C227:L230"/>
    <mergeCell ref="M227:R230"/>
    <mergeCell ref="S227:W230"/>
    <mergeCell ref="X227:Z228"/>
    <mergeCell ref="AA227:AB228"/>
    <mergeCell ref="AC227:AC228"/>
    <mergeCell ref="AJ223:AJ226"/>
    <mergeCell ref="X225:Z226"/>
    <mergeCell ref="AA225:AB226"/>
    <mergeCell ref="AC225:AC226"/>
    <mergeCell ref="AD225:AD226"/>
    <mergeCell ref="AE225:AF226"/>
    <mergeCell ref="C231:L234"/>
    <mergeCell ref="M231:R234"/>
    <mergeCell ref="S231:W234"/>
    <mergeCell ref="X231:Z232"/>
    <mergeCell ref="AA231:AB232"/>
    <mergeCell ref="AC231:AC232"/>
    <mergeCell ref="AD227:AD228"/>
    <mergeCell ref="AE227:AF228"/>
    <mergeCell ref="AG227:AI230"/>
    <mergeCell ref="AD231:AD232"/>
    <mergeCell ref="AE231:AF232"/>
    <mergeCell ref="AG231:AI234"/>
    <mergeCell ref="AJ231:AJ234"/>
    <mergeCell ref="X233:Z234"/>
    <mergeCell ref="AA233:AB234"/>
    <mergeCell ref="AC233:AC234"/>
    <mergeCell ref="AD233:AD234"/>
    <mergeCell ref="AE233:AF234"/>
    <mergeCell ref="AJ235:AJ238"/>
    <mergeCell ref="X237:Z238"/>
    <mergeCell ref="AA237:AB238"/>
    <mergeCell ref="AC237:AC238"/>
    <mergeCell ref="AD237:AD238"/>
    <mergeCell ref="AE237:AF238"/>
    <mergeCell ref="AC235:AC236"/>
    <mergeCell ref="C235:L238"/>
    <mergeCell ref="M235:R238"/>
    <mergeCell ref="S235:W238"/>
    <mergeCell ref="X235:Z236"/>
    <mergeCell ref="AA235:AB236"/>
    <mergeCell ref="AD235:AD236"/>
    <mergeCell ref="AE235:AF236"/>
    <mergeCell ref="AG235:AI238"/>
    <mergeCell ref="D239:AA240"/>
    <mergeCell ref="C273:AJ287"/>
    <mergeCell ref="C288:AJ297"/>
    <mergeCell ref="D245:AJ246"/>
    <mergeCell ref="P324:AJ325"/>
    <mergeCell ref="B327:AJ327"/>
    <mergeCell ref="B249:AJ249"/>
    <mergeCell ref="C251:AJ251"/>
    <mergeCell ref="B329:AJ329"/>
    <mergeCell ref="C252:AJ272"/>
    <mergeCell ref="C312:AJ316"/>
    <mergeCell ref="V321:AJ321"/>
    <mergeCell ref="T323:AJ323"/>
    <mergeCell ref="AE341:AG341"/>
    <mergeCell ref="B342:G343"/>
    <mergeCell ref="H342:AD342"/>
    <mergeCell ref="AE342:AG342"/>
    <mergeCell ref="H340:AD340"/>
    <mergeCell ref="AE340:AG340"/>
    <mergeCell ref="AH341:AJ341"/>
    <mergeCell ref="AH342:AJ342"/>
    <mergeCell ref="AH343:AJ343"/>
    <mergeCell ref="B338:G340"/>
    <mergeCell ref="H338:AD338"/>
    <mergeCell ref="AE338:AG338"/>
    <mergeCell ref="H339:AD339"/>
    <mergeCell ref="AE339:AG339"/>
    <mergeCell ref="AE343:AG343"/>
    <mergeCell ref="B364:G366"/>
    <mergeCell ref="B358:G358"/>
    <mergeCell ref="B357:G357"/>
    <mergeCell ref="V374:AJ375"/>
    <mergeCell ref="H367:AD367"/>
    <mergeCell ref="AE367:AG367"/>
    <mergeCell ref="H368:AD368"/>
    <mergeCell ref="AE368:AG368"/>
    <mergeCell ref="H357:AD357"/>
    <mergeCell ref="AE357:AG357"/>
    <mergeCell ref="AE363:AG363"/>
    <mergeCell ref="AE365:AG365"/>
    <mergeCell ref="H366:AD366"/>
    <mergeCell ref="AE366:AG366"/>
    <mergeCell ref="H364:AD364"/>
    <mergeCell ref="AE364:AG364"/>
    <mergeCell ref="H365:AD365"/>
    <mergeCell ref="AH373:AJ373"/>
    <mergeCell ref="AH372:AJ372"/>
    <mergeCell ref="AH363:AJ363"/>
    <mergeCell ref="AH364:AJ364"/>
    <mergeCell ref="H359:AD361"/>
    <mergeCell ref="B373:C373"/>
    <mergeCell ref="D373:AD373"/>
    <mergeCell ref="H355:AD355"/>
    <mergeCell ref="AH357:AJ357"/>
    <mergeCell ref="AH359:AJ361"/>
    <mergeCell ref="AH362:AJ362"/>
    <mergeCell ref="AE362:AG362"/>
    <mergeCell ref="AH356:AJ356"/>
    <mergeCell ref="AE359:AG361"/>
    <mergeCell ref="H362:AD362"/>
    <mergeCell ref="AH358:AJ358"/>
    <mergeCell ref="AE358:AG358"/>
    <mergeCell ref="AE373:AG373"/>
    <mergeCell ref="B369:G369"/>
    <mergeCell ref="H369:AD369"/>
    <mergeCell ref="AE369:AG369"/>
    <mergeCell ref="B367:G368"/>
    <mergeCell ref="B371:AJ371"/>
    <mergeCell ref="AH367:AJ367"/>
    <mergeCell ref="B372:C372"/>
    <mergeCell ref="D372:AD372"/>
    <mergeCell ref="AE372:AG372"/>
    <mergeCell ref="AH368:AJ368"/>
    <mergeCell ref="AH369:AJ369"/>
    <mergeCell ref="AH365:AJ365"/>
    <mergeCell ref="AH366:AJ366"/>
    <mergeCell ref="H351:AD352"/>
    <mergeCell ref="B348:G352"/>
    <mergeCell ref="AE351:AG352"/>
    <mergeCell ref="AH351:AJ352"/>
    <mergeCell ref="H344:AD346"/>
    <mergeCell ref="AE344:AG346"/>
    <mergeCell ref="AE355:AG355"/>
    <mergeCell ref="AH344:AJ346"/>
    <mergeCell ref="B347:G347"/>
    <mergeCell ref="H347:AD347"/>
    <mergeCell ref="AE347:AG347"/>
    <mergeCell ref="AH347:AJ347"/>
    <mergeCell ref="AH348:AJ350"/>
    <mergeCell ref="H348:AD350"/>
    <mergeCell ref="AE348:AG350"/>
    <mergeCell ref="B344:G346"/>
    <mergeCell ref="AE356:AG356"/>
    <mergeCell ref="AH355:AJ355"/>
    <mergeCell ref="B359:G363"/>
    <mergeCell ref="H363:AD363"/>
    <mergeCell ref="B354:AJ354"/>
    <mergeCell ref="B355:G355"/>
    <mergeCell ref="K197:Y198"/>
    <mergeCell ref="C199:J200"/>
    <mergeCell ref="K199:Y200"/>
    <mergeCell ref="H358:AD358"/>
    <mergeCell ref="H343:AD343"/>
    <mergeCell ref="B356:G356"/>
    <mergeCell ref="H356:AD356"/>
    <mergeCell ref="C318:AJ318"/>
    <mergeCell ref="B336:G337"/>
    <mergeCell ref="H336:AD336"/>
    <mergeCell ref="AE336:AG336"/>
    <mergeCell ref="H337:AD337"/>
    <mergeCell ref="AE337:AG337"/>
    <mergeCell ref="B330:G330"/>
    <mergeCell ref="H330:AD330"/>
    <mergeCell ref="AE330:AG330"/>
    <mergeCell ref="B331:G331"/>
    <mergeCell ref="H331:AD331"/>
    <mergeCell ref="AE331:AG331"/>
    <mergeCell ref="AH338:AJ338"/>
    <mergeCell ref="AH339:AJ339"/>
    <mergeCell ref="AH340:AJ340"/>
    <mergeCell ref="B341:G341"/>
    <mergeCell ref="H341:AD341"/>
    <mergeCell ref="O87:R88"/>
    <mergeCell ref="I89:N90"/>
    <mergeCell ref="O89:R90"/>
    <mergeCell ref="I91:N93"/>
    <mergeCell ref="H117:M118"/>
    <mergeCell ref="N117:S118"/>
    <mergeCell ref="T117:Y118"/>
    <mergeCell ref="Z117:AJ118"/>
    <mergeCell ref="AH107:AJ108"/>
    <mergeCell ref="AG107:AG108"/>
    <mergeCell ref="C110:AJ110"/>
    <mergeCell ref="C115:G120"/>
    <mergeCell ref="H115:M116"/>
    <mergeCell ref="H119:M120"/>
    <mergeCell ref="N119:S120"/>
    <mergeCell ref="W119:Y120"/>
    <mergeCell ref="N115:AJ116"/>
    <mergeCell ref="AG131:AG132"/>
    <mergeCell ref="AH131:AJ132"/>
    <mergeCell ref="C169:D169"/>
    <mergeCell ref="G169:AJ169"/>
    <mergeCell ref="C59:Q60"/>
    <mergeCell ref="C61:Q62"/>
    <mergeCell ref="C63:Q64"/>
    <mergeCell ref="C65:Q66"/>
    <mergeCell ref="C67:Q68"/>
    <mergeCell ref="C111:G112"/>
    <mergeCell ref="H111:M112"/>
    <mergeCell ref="N111:AJ112"/>
    <mergeCell ref="C105:G108"/>
    <mergeCell ref="H105:M106"/>
    <mergeCell ref="N105:AJ106"/>
    <mergeCell ref="H107:M108"/>
    <mergeCell ref="N107:S108"/>
    <mergeCell ref="T107:U108"/>
    <mergeCell ref="V107:V108"/>
    <mergeCell ref="W107:Y108"/>
    <mergeCell ref="Z107:AD108"/>
    <mergeCell ref="AE107:AF108"/>
    <mergeCell ref="O85:R86"/>
    <mergeCell ref="I87:N88"/>
    <mergeCell ref="E171:F171"/>
    <mergeCell ref="E172:F172"/>
    <mergeCell ref="C166:D166"/>
    <mergeCell ref="E166:F166"/>
    <mergeCell ref="G166:AJ166"/>
    <mergeCell ref="B192:AJ192"/>
    <mergeCell ref="H125:M126"/>
    <mergeCell ref="N125:S126"/>
    <mergeCell ref="T125:U126"/>
    <mergeCell ref="V125:V126"/>
    <mergeCell ref="W125:Y126"/>
    <mergeCell ref="Z125:AD126"/>
    <mergeCell ref="AE125:AF126"/>
    <mergeCell ref="AG125:AG126"/>
    <mergeCell ref="Z129:AJ130"/>
    <mergeCell ref="T129:Y130"/>
    <mergeCell ref="N129:S130"/>
    <mergeCell ref="H129:M130"/>
    <mergeCell ref="H127:M128"/>
    <mergeCell ref="N131:S132"/>
    <mergeCell ref="T131:U132"/>
    <mergeCell ref="V131:V132"/>
    <mergeCell ref="W131:Y132"/>
    <mergeCell ref="Z131:AD132"/>
  </mergeCells>
  <phoneticPr fontId="1"/>
  <conditionalFormatting sqref="C166:D166 G166:AJ166">
    <cfRule type="expression" dxfId="228" priority="4">
      <formula>$C166=YES</formula>
    </cfRule>
  </conditionalFormatting>
  <conditionalFormatting sqref="C166:F166">
    <cfRule type="containsBlanks" dxfId="227" priority="1902">
      <formula>LEN(TRIM(C166))=0</formula>
    </cfRule>
  </conditionalFormatting>
  <conditionalFormatting sqref="C105:G108">
    <cfRule type="containsBlanks" dxfId="226" priority="65">
      <formula>LEN(TRIM(C105))=0</formula>
    </cfRule>
  </conditionalFormatting>
  <conditionalFormatting sqref="C111:G112">
    <cfRule type="containsBlanks" dxfId="225" priority="64">
      <formula>LEN(TRIM(C111))=0</formula>
    </cfRule>
  </conditionalFormatting>
  <conditionalFormatting sqref="C115:G132">
    <cfRule type="containsBlanks" dxfId="224" priority="38">
      <formula>LEN(TRIM(C115))=0</formula>
    </cfRule>
  </conditionalFormatting>
  <conditionalFormatting sqref="C59:Q70">
    <cfRule type="expression" dxfId="223" priority="119">
      <formula>C59=""</formula>
    </cfRule>
  </conditionalFormatting>
  <conditionalFormatting sqref="C16:T17">
    <cfRule type="containsBlanks" dxfId="222" priority="12">
      <formula>LEN(TRIM(C16))=0</formula>
    </cfRule>
  </conditionalFormatting>
  <conditionalFormatting sqref="C215:AJ226">
    <cfRule type="cellIs" dxfId="221" priority="235" operator="equal">
      <formula>""</formula>
    </cfRule>
  </conditionalFormatting>
  <conditionalFormatting sqref="E166:F166">
    <cfRule type="expression" dxfId="220" priority="2">
      <formula>$C166=NO</formula>
    </cfRule>
  </conditionalFormatting>
  <conditionalFormatting sqref="I44">
    <cfRule type="expression" dxfId="219" priority="734">
      <formula>$I$44=""</formula>
    </cfRule>
  </conditionalFormatting>
  <conditionalFormatting sqref="I46">
    <cfRule type="expression" dxfId="218" priority="737">
      <formula>I46=""</formula>
    </cfRule>
  </conditionalFormatting>
  <conditionalFormatting sqref="I48">
    <cfRule type="expression" dxfId="217" priority="21">
      <formula>$I$48=""</formula>
    </cfRule>
  </conditionalFormatting>
  <conditionalFormatting sqref="I50">
    <cfRule type="expression" dxfId="216" priority="20">
      <formula>I50=""</formula>
    </cfRule>
  </conditionalFormatting>
  <conditionalFormatting sqref="I148:O149">
    <cfRule type="expression" dxfId="215" priority="457" stopIfTrue="1">
      <formula>$L$138="Fresh Graduate"</formula>
    </cfRule>
    <cfRule type="expression" dxfId="214" priority="740">
      <formula>I148=""</formula>
    </cfRule>
    <cfRule type="expression" dxfId="213" priority="452" stopIfTrue="1">
      <formula>$L$138="Self-employed"</formula>
    </cfRule>
    <cfRule type="expression" dxfId="212" priority="468" stopIfTrue="1">
      <formula>$L$138="Unemployed"</formula>
    </cfRule>
  </conditionalFormatting>
  <conditionalFormatting sqref="J26">
    <cfRule type="expression" dxfId="211" priority="755">
      <formula>J26=""</formula>
    </cfRule>
  </conditionalFormatting>
  <conditionalFormatting sqref="J30">
    <cfRule type="containsBlanks" dxfId="210" priority="766">
      <formula>LEN(TRIM(J30))=0</formula>
    </cfRule>
  </conditionalFormatting>
  <conditionalFormatting sqref="J32">
    <cfRule type="containsBlanks" dxfId="209" priority="404">
      <formula>LEN(TRIM(J32))=0</formula>
    </cfRule>
  </conditionalFormatting>
  <conditionalFormatting sqref="J34">
    <cfRule type="expression" dxfId="208" priority="749">
      <formula>J34=""</formula>
    </cfRule>
  </conditionalFormatting>
  <conditionalFormatting sqref="J36">
    <cfRule type="expression" dxfId="207" priority="750">
      <formula>J36=""</formula>
    </cfRule>
  </conditionalFormatting>
  <conditionalFormatting sqref="J38">
    <cfRule type="expression" dxfId="206" priority="751">
      <formula>J38=""</formula>
    </cfRule>
  </conditionalFormatting>
  <conditionalFormatting sqref="J40:Y41">
    <cfRule type="containsBlanks" dxfId="205" priority="517">
      <formula>LEN(TRIM(J40))=0</formula>
    </cfRule>
  </conditionalFormatting>
  <conditionalFormatting sqref="K177:S178 Z177:AJ188 K179:Y184 N185 K187:Y188 K195:S196 Z195:AJ196 K197:Y202">
    <cfRule type="expression" dxfId="204" priority="449">
      <formula>$L$138="Self-employed"</formula>
    </cfRule>
    <cfRule type="expression" dxfId="203" priority="450">
      <formula>$L$138="Unemployed"</formula>
    </cfRule>
    <cfRule type="expression" dxfId="202" priority="448">
      <formula>$L$138="Fresh Graduate"</formula>
    </cfRule>
  </conditionalFormatting>
  <conditionalFormatting sqref="L138">
    <cfRule type="containsBlanks" dxfId="201" priority="765">
      <formula>LEN(TRIM(L138))=0</formula>
    </cfRule>
  </conditionalFormatting>
  <conditionalFormatting sqref="L140 L142">
    <cfRule type="expression" dxfId="200" priority="748">
      <formula>L140=""</formula>
    </cfRule>
  </conditionalFormatting>
  <conditionalFormatting sqref="L144">
    <cfRule type="expression" dxfId="199" priority="747">
      <formula>L144=""</formula>
    </cfRule>
  </conditionalFormatting>
  <conditionalFormatting sqref="L146:M147">
    <cfRule type="expression" dxfId="198" priority="746">
      <formula>L146=""</formula>
    </cfRule>
  </conditionalFormatting>
  <conditionalFormatting sqref="L94:R95">
    <cfRule type="expression" dxfId="197" priority="93">
      <formula>AND($O$91="Others",$L$94="")</formula>
    </cfRule>
  </conditionalFormatting>
  <conditionalFormatting sqref="L96:R97">
    <cfRule type="notContainsBlanks" dxfId="196" priority="23">
      <formula>LEN(TRIM(L96))&gt;0</formula>
    </cfRule>
    <cfRule type="expression" dxfId="195" priority="84">
      <formula>$O$91&lt;&gt;""</formula>
    </cfRule>
  </conditionalFormatting>
  <conditionalFormatting sqref="L99:R99">
    <cfRule type="notContainsBlanks" dxfId="194" priority="22">
      <formula>LEN(TRIM(L99))&gt;0</formula>
    </cfRule>
    <cfRule type="expression" dxfId="193" priority="85">
      <formula>$O$91&lt;&gt;""</formula>
    </cfRule>
  </conditionalFormatting>
  <conditionalFormatting sqref="L146:T147">
    <cfRule type="expression" dxfId="192" priority="459" stopIfTrue="1">
      <formula>$L$138="Fresh Graduate"</formula>
    </cfRule>
    <cfRule type="expression" dxfId="191" priority="470" stopIfTrue="1">
      <formula>$L$138="Unemployed"</formula>
    </cfRule>
  </conditionalFormatting>
  <conditionalFormatting sqref="L140:AJ145">
    <cfRule type="expression" dxfId="190" priority="460" stopIfTrue="1">
      <formula>$L$138="Self-employed"</formula>
    </cfRule>
    <cfRule type="expression" dxfId="189" priority="461" stopIfTrue="1">
      <formula>$L$138="Fresh Graduate"</formula>
    </cfRule>
    <cfRule type="expression" dxfId="188" priority="471" stopIfTrue="1">
      <formula>$L$138="Unemployed"</formula>
    </cfRule>
  </conditionalFormatting>
  <conditionalFormatting sqref="M211:AJ214">
    <cfRule type="expression" dxfId="187" priority="440">
      <formula>$C$211="Unemployed"</formula>
    </cfRule>
    <cfRule type="expression" dxfId="186" priority="435">
      <formula>$C$211="Fresh Graduate"</formula>
    </cfRule>
    <cfRule type="expression" dxfId="185" priority="410">
      <formula>$C$211="Self-employed"</formula>
    </cfRule>
  </conditionalFormatting>
  <conditionalFormatting sqref="N105">
    <cfRule type="notContainsBlanks" dxfId="184" priority="556">
      <formula>LEN(TRIM(N105))&gt;0</formula>
    </cfRule>
    <cfRule type="expression" dxfId="183" priority="758">
      <formula>$C$105="Yes"</formula>
    </cfRule>
    <cfRule type="expression" dxfId="182" priority="555">
      <formula>$C$105="No"</formula>
    </cfRule>
  </conditionalFormatting>
  <conditionalFormatting sqref="N111">
    <cfRule type="expression" dxfId="181" priority="549">
      <formula>$C$111="Yes"</formula>
    </cfRule>
    <cfRule type="expression" dxfId="180" priority="547">
      <formula>$C$111="No"</formula>
    </cfRule>
    <cfRule type="notContainsBlanks" dxfId="179" priority="548">
      <formula>LEN(TRIM(N111))&gt;0</formula>
    </cfRule>
  </conditionalFormatting>
  <conditionalFormatting sqref="N105:AJ106">
    <cfRule type="expression" dxfId="178" priority="480">
      <formula>$C$105=""</formula>
    </cfRule>
  </conditionalFormatting>
  <conditionalFormatting sqref="N111:AJ112">
    <cfRule type="expression" dxfId="177" priority="477">
      <formula>$C$111=""</formula>
    </cfRule>
  </conditionalFormatting>
  <conditionalFormatting sqref="N115:AJ116 N117:S118 T119:U120 AH119:AJ120 Z117:AJ118 W119:Y120 AE119:AF120">
    <cfRule type="expression" dxfId="176" priority="75">
      <formula>$C$115="Yes"</formula>
    </cfRule>
  </conditionalFormatting>
  <conditionalFormatting sqref="N115:AJ116 N117:S118 T119:U120 AJ120 N121:AJ122 N123:S124 Z123:AJ124 N127:AJ128 N129:S130 Z129:AJ130">
    <cfRule type="notContainsBlanks" dxfId="175" priority="63">
      <formula>LEN(TRIM(N115))&gt;0</formula>
    </cfRule>
  </conditionalFormatting>
  <conditionalFormatting sqref="N115:AJ116 N117:S118 Z117:AJ118 T119:Y120 AE119:AJ120">
    <cfRule type="expression" dxfId="174" priority="174">
      <formula>$C$115=""</formula>
    </cfRule>
    <cfRule type="expression" dxfId="173" priority="74">
      <formula>$C$115="No"</formula>
    </cfRule>
  </conditionalFormatting>
  <conditionalFormatting sqref="N121:AJ122 N123:S124 Z123:AJ124 T125 V125:W125 AE125 AG125:AH125">
    <cfRule type="expression" dxfId="172" priority="72">
      <formula>$C$121="No"</formula>
    </cfRule>
    <cfRule type="expression" dxfId="171" priority="80">
      <formula>$C$121=""</formula>
    </cfRule>
  </conditionalFormatting>
  <conditionalFormatting sqref="N121:AJ122 N123:S124 Z123:AJ124 T125 AE125 AH125 W125">
    <cfRule type="expression" dxfId="170" priority="73">
      <formula>$C$121="Yes"</formula>
    </cfRule>
  </conditionalFormatting>
  <conditionalFormatting sqref="N127:AJ128 N129:S130 Z129:AJ130 T131 V131:W131 AE131 AG131:AH131">
    <cfRule type="expression" dxfId="169" priority="70">
      <formula>$C$127="No"</formula>
    </cfRule>
    <cfRule type="expression" dxfId="168" priority="69">
      <formula>$C$127=""</formula>
    </cfRule>
  </conditionalFormatting>
  <conditionalFormatting sqref="N127:AJ128 N129:S130 Z129:AJ130 T131 W131 AE131 AH131">
    <cfRule type="expression" dxfId="167" priority="71">
      <formula>$C$127="Yes"</formula>
    </cfRule>
  </conditionalFormatting>
  <conditionalFormatting sqref="O146:P147">
    <cfRule type="expression" dxfId="166" priority="745">
      <formula>O146=""</formula>
    </cfRule>
  </conditionalFormatting>
  <conditionalFormatting sqref="O83:R93">
    <cfRule type="containsBlanks" dxfId="165" priority="14">
      <formula>LEN(TRIM(O83))=0</formula>
    </cfRule>
  </conditionalFormatting>
  <conditionalFormatting sqref="R59:T70">
    <cfRule type="containsBlanks" dxfId="164" priority="111">
      <formula>LEN(TRIM(R59))=0</formula>
    </cfRule>
  </conditionalFormatting>
  <conditionalFormatting sqref="R71:T74">
    <cfRule type="expression" dxfId="163" priority="411">
      <formula>$C$71=""</formula>
    </cfRule>
  </conditionalFormatting>
  <conditionalFormatting sqref="R146:T147">
    <cfRule type="expression" dxfId="162" priority="744">
      <formula>R146=""</formula>
    </cfRule>
  </conditionalFormatting>
  <conditionalFormatting sqref="S47">
    <cfRule type="containsBlanks" dxfId="161" priority="57">
      <formula>LEN(TRIM(S47))=0</formula>
    </cfRule>
  </conditionalFormatting>
  <conditionalFormatting sqref="S51">
    <cfRule type="containsBlanks" dxfId="160" priority="52">
      <formula>LEN(TRIM(S51))=0</formula>
    </cfRule>
  </conditionalFormatting>
  <conditionalFormatting sqref="S149">
    <cfRule type="containsBlanks" dxfId="159" priority="62">
      <formula>LEN(TRIM(S149))=0</formula>
    </cfRule>
  </conditionalFormatting>
  <conditionalFormatting sqref="S219 S223 S227 S231 S235">
    <cfRule type="expression" dxfId="158" priority="600">
      <formula>$C219&lt;&gt;""</formula>
    </cfRule>
    <cfRule type="expression" dxfId="157" priority="599">
      <formula>$S219&lt;&gt;""</formula>
    </cfRule>
  </conditionalFormatting>
  <conditionalFormatting sqref="S215:W218">
    <cfRule type="expression" dxfId="156" priority="409">
      <formula>$C$215&lt;&gt;""</formula>
    </cfRule>
    <cfRule type="notContainsBlanks" dxfId="155" priority="408">
      <formula>LEN(TRIM(S215))&gt;0</formula>
    </cfRule>
  </conditionalFormatting>
  <conditionalFormatting sqref="T131 AE131 AH131 W131:Y132">
    <cfRule type="notContainsBlanks" dxfId="154" priority="30">
      <formula>LEN(TRIM(T131))&gt;0</formula>
    </cfRule>
  </conditionalFormatting>
  <conditionalFormatting sqref="T107:U108">
    <cfRule type="notContainsBlanks" dxfId="153" priority="551">
      <formula>LEN(TRIM(T107))&gt;0</formula>
    </cfRule>
    <cfRule type="expression" dxfId="152" priority="554">
      <formula>C105="Yes"</formula>
    </cfRule>
  </conditionalFormatting>
  <conditionalFormatting sqref="T125:U126 AE125:AF126 AH125:AJ126">
    <cfRule type="notContainsBlanks" dxfId="151" priority="43">
      <formula>LEN(TRIM(T125))&gt;0</formula>
    </cfRule>
  </conditionalFormatting>
  <conditionalFormatting sqref="V46">
    <cfRule type="expression" dxfId="150" priority="61">
      <formula>V46=""</formula>
    </cfRule>
    <cfRule type="expression" dxfId="149" priority="60" stopIfTrue="1">
      <formula>$L$138="Unemployed"</formula>
    </cfRule>
    <cfRule type="expression" dxfId="148" priority="59" stopIfTrue="1">
      <formula>$L$138="Fresh Graduate"</formula>
    </cfRule>
    <cfRule type="expression" dxfId="147" priority="58" stopIfTrue="1">
      <formula>$L$138="Self-employed"</formula>
    </cfRule>
  </conditionalFormatting>
  <conditionalFormatting sqref="V50">
    <cfRule type="expression" dxfId="146" priority="55" stopIfTrue="1">
      <formula>$L$138="Unemployed"</formula>
    </cfRule>
    <cfRule type="expression" dxfId="145" priority="56">
      <formula>V50=""</formula>
    </cfRule>
    <cfRule type="expression" dxfId="144" priority="54" stopIfTrue="1">
      <formula>$L$138="Fresh Graduate"</formula>
    </cfRule>
    <cfRule type="expression" dxfId="143" priority="53" stopIfTrue="1">
      <formula>$L$138="Self-employed"</formula>
    </cfRule>
  </conditionalFormatting>
  <conditionalFormatting sqref="V148 AC148:AJ149">
    <cfRule type="expression" dxfId="142" priority="455" stopIfTrue="1">
      <formula>$L$138="Self-employed"</formula>
    </cfRule>
    <cfRule type="expression" dxfId="141" priority="456" stopIfTrue="1">
      <formula>$L$138="Fresh Graduate"</formula>
    </cfRule>
    <cfRule type="expression" dxfId="140" priority="467" stopIfTrue="1">
      <formula>$L$138="Unemployed"</formula>
    </cfRule>
    <cfRule type="expression" dxfId="139" priority="739">
      <formula>V148=""</formula>
    </cfRule>
  </conditionalFormatting>
  <conditionalFormatting sqref="V321:AJ321">
    <cfRule type="containsBlanks" dxfId="138" priority="142">
      <formula>LEN(TRIM(V321))=0</formula>
    </cfRule>
  </conditionalFormatting>
  <conditionalFormatting sqref="V374:AJ375">
    <cfRule type="containsBlanks" dxfId="137" priority="141">
      <formula>LEN(TRIM(V374))=0</formula>
    </cfRule>
  </conditionalFormatting>
  <conditionalFormatting sqref="W59:W70 Y59:Z70">
    <cfRule type="containsBlanks" dxfId="136" priority="94">
      <formula>LEN(TRIM(W59))=0</formula>
    </cfRule>
  </conditionalFormatting>
  <conditionalFormatting sqref="W59:W74 Y59:Z74">
    <cfRule type="notContainsBlanks" dxfId="135" priority="18">
      <formula>LEN(TRIM(W59))&gt;0</formula>
    </cfRule>
  </conditionalFormatting>
  <conditionalFormatting sqref="W125:Y126">
    <cfRule type="notContainsBlanks" dxfId="134" priority="39">
      <formula>LEN(TRIM(W125))&gt;0</formula>
    </cfRule>
  </conditionalFormatting>
  <conditionalFormatting sqref="X231:Z232">
    <cfRule type="expression" dxfId="133" priority="625">
      <formula>X231&lt;&gt;""</formula>
    </cfRule>
    <cfRule type="expression" dxfId="132" priority="626">
      <formula>$C231&lt;&gt;""</formula>
    </cfRule>
  </conditionalFormatting>
  <conditionalFormatting sqref="Z32">
    <cfRule type="expression" dxfId="131" priority="1892">
      <formula>AH30=""</formula>
    </cfRule>
  </conditionalFormatting>
  <conditionalFormatting sqref="Z37">
    <cfRule type="containsBlanks" dxfId="130" priority="108">
      <formula>LEN(TRIM(Z37))=0</formula>
    </cfRule>
  </conditionalFormatting>
  <conditionalFormatting sqref="Z39">
    <cfRule type="containsBlanks" dxfId="129" priority="106">
      <formula>LEN(TRIM(Z39))=0</formula>
    </cfRule>
  </conditionalFormatting>
  <conditionalFormatting sqref="Z30:AB31">
    <cfRule type="expression" dxfId="128" priority="754">
      <formula>$Z$30=""</formula>
    </cfRule>
  </conditionalFormatting>
  <conditionalFormatting sqref="Z32:AC33">
    <cfRule type="expression" dxfId="127" priority="774">
      <formula>AD30=""</formula>
    </cfRule>
  </conditionalFormatting>
  <conditionalFormatting sqref="Z32:AG33">
    <cfRule type="expression" dxfId="126" priority="775">
      <formula>Z30=""</formula>
    </cfRule>
  </conditionalFormatting>
  <conditionalFormatting sqref="Z117:AJ118 W119:Y120 AE119:AF120 AH119:AJ120">
    <cfRule type="notContainsBlanks" dxfId="125" priority="19">
      <formula>LEN(TRIM(W117))&gt;0</formula>
    </cfRule>
  </conditionalFormatting>
  <conditionalFormatting sqref="AA32:AA33 Z33">
    <cfRule type="expression" dxfId="124" priority="1618">
      <formula>AI30=""</formula>
    </cfRule>
  </conditionalFormatting>
  <conditionalFormatting sqref="AA59 AA63 AA67 AA71">
    <cfRule type="expression" dxfId="123" priority="691">
      <formula>AA59&lt;&gt;""</formula>
    </cfRule>
    <cfRule type="expression" dxfId="122" priority="692">
      <formula>C59="Higher Education"</formula>
    </cfRule>
    <cfRule type="expression" dxfId="121" priority="693">
      <formula>$C59="Upper Secondary Education"</formula>
    </cfRule>
    <cfRule type="expression" dxfId="120" priority="694">
      <formula>$C59="Lower Secondary Education"</formula>
    </cfRule>
    <cfRule type="expression" dxfId="119" priority="695">
      <formula>$C59="Primary Education"</formula>
    </cfRule>
  </conditionalFormatting>
  <conditionalFormatting sqref="AB32:AC33">
    <cfRule type="expression" dxfId="118" priority="773">
      <formula>#REF!=""</formula>
    </cfRule>
  </conditionalFormatting>
  <conditionalFormatting sqref="AB146:AC147">
    <cfRule type="expression" dxfId="117" priority="743">
      <formula>AB146=""</formula>
    </cfRule>
  </conditionalFormatting>
  <conditionalFormatting sqref="AB146:AH146 AB147:AG147">
    <cfRule type="expression" dxfId="116" priority="451" stopIfTrue="1">
      <formula>$L$138="Self-employed"</formula>
    </cfRule>
    <cfRule type="expression" dxfId="115" priority="469" stopIfTrue="1">
      <formula>$L$138="Unemployed"</formula>
    </cfRule>
    <cfRule type="expression" dxfId="114" priority="458" stopIfTrue="1">
      <formula>$L$138="Fresh Graduate"</formula>
    </cfRule>
  </conditionalFormatting>
  <conditionalFormatting sqref="AB138:AJ139">
    <cfRule type="containsBlanks" dxfId="113" priority="110">
      <formula>LEN(TRIM(AB138))=0</formula>
    </cfRule>
  </conditionalFormatting>
  <conditionalFormatting sqref="AC46">
    <cfRule type="expression" dxfId="112" priority="735">
      <formula>AC46=""</formula>
    </cfRule>
  </conditionalFormatting>
  <conditionalFormatting sqref="AC50">
    <cfRule type="expression" dxfId="111" priority="386">
      <formula>AC50=""</formula>
    </cfRule>
  </conditionalFormatting>
  <conditionalFormatting sqref="AC211:AC212">
    <cfRule type="expression" dxfId="110" priority="373">
      <formula>AND($M$211="*",$AC$211="")</formula>
    </cfRule>
  </conditionalFormatting>
  <conditionalFormatting sqref="AC213:AC214">
    <cfRule type="expression" dxfId="109" priority="383">
      <formula>AND($M$211&lt;&gt;"",$AC$213="")</formula>
    </cfRule>
  </conditionalFormatting>
  <conditionalFormatting sqref="AD32">
    <cfRule type="expression" dxfId="108" priority="1899">
      <formula>AH30=""</formula>
    </cfRule>
  </conditionalFormatting>
  <conditionalFormatting sqref="AD36">
    <cfRule type="containsBlanks" dxfId="107" priority="109">
      <formula>LEN(TRIM(AD36))=0</formula>
    </cfRule>
  </conditionalFormatting>
  <conditionalFormatting sqref="AD38">
    <cfRule type="containsBlanks" dxfId="106" priority="107">
      <formula>LEN(TRIM(AD38))=0</formula>
    </cfRule>
  </conditionalFormatting>
  <conditionalFormatting sqref="AD40">
    <cfRule type="expression" dxfId="105" priority="407">
      <formula>$AD$40=""</formula>
    </cfRule>
  </conditionalFormatting>
  <conditionalFormatting sqref="AD30:AF31">
    <cfRule type="expression" dxfId="104" priority="753">
      <formula>$AD$30=""</formula>
    </cfRule>
  </conditionalFormatting>
  <conditionalFormatting sqref="AD32:AF33">
    <cfRule type="expression" dxfId="103" priority="776">
      <formula>AK30=""</formula>
    </cfRule>
  </conditionalFormatting>
  <conditionalFormatting sqref="AD40:AJ41">
    <cfRule type="cellIs" dxfId="102" priority="405" operator="between">
      <formula>"YES"</formula>
      <formula>"NO"</formula>
    </cfRule>
  </conditionalFormatting>
  <conditionalFormatting sqref="AE32:AE33 AD33">
    <cfRule type="expression" dxfId="101" priority="1622">
      <formula>AI30=""</formula>
    </cfRule>
  </conditionalFormatting>
  <conditionalFormatting sqref="AE44">
    <cfRule type="expression" dxfId="100" priority="733">
      <formula>$AE$44=""</formula>
    </cfRule>
  </conditionalFormatting>
  <conditionalFormatting sqref="AE356:AE358">
    <cfRule type="containsText" dxfId="99" priority="390" operator="containsText" text="No">
      <formula>NOT(ISERROR(SEARCH("No",AE356)))</formula>
    </cfRule>
  </conditionalFormatting>
  <conditionalFormatting sqref="AE369">
    <cfRule type="containsText" dxfId="98" priority="433" operator="containsText" text="No">
      <formula>NOT(ISERROR(SEARCH("No",AE369)))</formula>
    </cfRule>
  </conditionalFormatting>
  <conditionalFormatting sqref="AE146:AF147">
    <cfRule type="expression" dxfId="97" priority="742">
      <formula>AE146=""</formula>
    </cfRule>
  </conditionalFormatting>
  <conditionalFormatting sqref="AE211:AF212">
    <cfRule type="expression" dxfId="96" priority="380">
      <formula>AND($M$211="*",$AE$211="")</formula>
    </cfRule>
  </conditionalFormatting>
  <conditionalFormatting sqref="AE213:AF214">
    <cfRule type="expression" dxfId="95" priority="11">
      <formula>AND($M$211&lt;&gt;"",$AE$213="")</formula>
    </cfRule>
  </conditionalFormatting>
  <conditionalFormatting sqref="AE331:AG350 AE351">
    <cfRule type="containsText" dxfId="94" priority="389" operator="containsText" text="No">
      <formula>NOT(ISERROR(SEARCH("No",AE331)))</formula>
    </cfRule>
    <cfRule type="cellIs" dxfId="93" priority="238" operator="equal">
      <formula>""</formula>
    </cfRule>
    <cfRule type="notContainsBlanks" dxfId="92" priority="17">
      <formula>LEN(TRIM(AE331))&gt;0</formula>
    </cfRule>
  </conditionalFormatting>
  <conditionalFormatting sqref="AE107:AH107 T107:Y108 AE108:AG108">
    <cfRule type="expression" dxfId="91" priority="486">
      <formula>$C$105="No"</formula>
    </cfRule>
    <cfRule type="expression" dxfId="90" priority="479">
      <formula>$C$105=""</formula>
    </cfRule>
  </conditionalFormatting>
  <conditionalFormatting sqref="AE4:AI5">
    <cfRule type="expression" dxfId="89" priority="122">
      <formula>$AE$4=""</formula>
    </cfRule>
  </conditionalFormatting>
  <conditionalFormatting sqref="AE48:AJ49">
    <cfRule type="expression" dxfId="88" priority="123">
      <formula>$AE$48=""</formula>
    </cfRule>
  </conditionalFormatting>
  <conditionalFormatting sqref="AF32:AG33">
    <cfRule type="expression" dxfId="87" priority="777">
      <formula>#REF!=""</formula>
    </cfRule>
  </conditionalFormatting>
  <conditionalFormatting sqref="AF59:AJ70">
    <cfRule type="containsBlanks" dxfId="86" priority="125">
      <formula>LEN(TRIM(AF59))=0</formula>
    </cfRule>
  </conditionalFormatting>
  <conditionalFormatting sqref="AG32:AG33 AH33">
    <cfRule type="expression" dxfId="85" priority="780">
      <formula>#REF!=""</formula>
    </cfRule>
  </conditionalFormatting>
  <conditionalFormatting sqref="AG211:AI214">
    <cfRule type="expression" dxfId="84" priority="10">
      <formula>AND($M$211&lt;&gt;"",$AG$211="")</formula>
    </cfRule>
  </conditionalFormatting>
  <conditionalFormatting sqref="AH30">
    <cfRule type="expression" dxfId="83" priority="1872">
      <formula>$AH$30=""</formula>
    </cfRule>
  </conditionalFormatting>
  <conditionalFormatting sqref="AH32">
    <cfRule type="expression" dxfId="82" priority="1880">
      <formula>#REF!=""</formula>
    </cfRule>
    <cfRule type="expression" dxfId="81" priority="1881">
      <formula>#REF!=""</formula>
    </cfRule>
  </conditionalFormatting>
  <conditionalFormatting sqref="AH107 W107:Y108 AE107:AF108">
    <cfRule type="expression" dxfId="80" priority="553">
      <formula>$C$105="Yes"</formula>
    </cfRule>
    <cfRule type="notContainsBlanks" dxfId="79" priority="534">
      <formula>LEN(TRIM(W107))&gt;0</formula>
    </cfRule>
  </conditionalFormatting>
  <conditionalFormatting sqref="AH146 J24">
    <cfRule type="expression" dxfId="78" priority="756">
      <formula>J24=""</formula>
    </cfRule>
  </conditionalFormatting>
  <conditionalFormatting sqref="AH146">
    <cfRule type="expression" dxfId="77" priority="236">
      <formula>AH146=""</formula>
    </cfRule>
  </conditionalFormatting>
  <conditionalFormatting sqref="AH32:AI32">
    <cfRule type="expression" dxfId="76" priority="1882">
      <formula>#REF!=""</formula>
    </cfRule>
  </conditionalFormatting>
  <conditionalFormatting sqref="AH33:AI33">
    <cfRule type="expression" dxfId="75" priority="779">
      <formula>#REF!=""</formula>
    </cfRule>
    <cfRule type="expression" dxfId="74" priority="781">
      <formula>AH31=""</formula>
    </cfRule>
  </conditionalFormatting>
  <conditionalFormatting sqref="AI32">
    <cfRule type="expression" dxfId="73" priority="1888">
      <formula>AH30=""</formula>
    </cfRule>
  </conditionalFormatting>
  <conditionalFormatting sqref="AI32:AJ33">
    <cfRule type="expression" dxfId="72" priority="783">
      <formula>AK30=""</formula>
    </cfRule>
  </conditionalFormatting>
  <conditionalFormatting sqref="AJ32:AJ33">
    <cfRule type="expression" dxfId="71" priority="782">
      <formula>#REF!=""</formula>
    </cfRule>
    <cfRule type="expression" dxfId="70" priority="784">
      <formula>AJ30=""</formula>
    </cfRule>
  </conditionalFormatting>
  <conditionalFormatting sqref="AJ211:AJ214">
    <cfRule type="expression" dxfId="69" priority="9">
      <formula>AND($M$211&lt;&gt;"",$AJ$211="")</formula>
    </cfRule>
  </conditionalFormatting>
  <dataValidations xWindow="456" yWindow="651" count="21">
    <dataValidation imeMode="off" allowBlank="1" showInputMessage="1" showErrorMessage="1" sqref="J24:AJ27" xr:uid="{00000000-0002-0000-0000-000000000000}"/>
    <dataValidation type="list" allowBlank="1" showInputMessage="1" showErrorMessage="1" sqref="AE369" xr:uid="{00000000-0002-0000-0000-000001000000}">
      <formula1>yes_no2</formula1>
    </dataValidation>
    <dataValidation type="list" allowBlank="1" showInputMessage="1" showErrorMessage="1" sqref="O83 O85 O87 O89" xr:uid="{00000000-0002-0000-0000-000003000000}">
      <formula1>English</formula1>
    </dataValidation>
    <dataValidation type="list" allowBlank="1" showInputMessage="1" showErrorMessage="1" sqref="AJ211:AJ238" xr:uid="{00000000-0002-0000-0000-000004000000}">
      <formula1>Type</formula1>
    </dataValidation>
    <dataValidation type="list" allowBlank="1" showInputMessage="1" showErrorMessage="1" sqref="AG211:AI238" xr:uid="{00000000-0002-0000-0000-000005000000}">
      <formula1>Full_Part</formula1>
    </dataValidation>
    <dataValidation allowBlank="1" showInputMessage="1" showErrorMessage="1" prompt="ex) Nairobi, Kenya" sqref="R71" xr:uid="{00000000-0002-0000-0000-000006000000}"/>
    <dataValidation type="list" allowBlank="1" showInputMessage="1" showErrorMessage="1" sqref="C105 C111 AE334 AD40 AE331:AE332 AE342:AE344 AE362:AE368 C127 AE347:AE349 C115 C121 AE351 AE356:AE359 AE336:AE340" xr:uid="{00000000-0002-0000-0000-000007000000}">
      <formula1>Yes_No</formula1>
    </dataValidation>
    <dataValidation allowBlank="1" showInputMessage="1" showErrorMessage="1" prompt="Enter the province and country where the organization is located." sqref="I148:O149" xr:uid="{00000000-0002-0000-0000-000008000000}"/>
    <dataValidation type="list" allowBlank="1" showInputMessage="1" showErrorMessage="1" prompt="day" sqref="Z30:AB31 L146:M147 AB146:AC147 L99" xr:uid="{00000000-0002-0000-0000-000009000000}">
      <formula1>Day</formula1>
    </dataValidation>
    <dataValidation type="list" allowBlank="1" showInputMessage="1" showErrorMessage="1" sqref="AE48:AJ49 AE44:AJ45" xr:uid="{00000000-0002-0000-0000-00000A000000}">
      <formula1>Relationship</formula1>
    </dataValidation>
    <dataValidation type="list" allowBlank="1" showInputMessage="1" showErrorMessage="1" prompt="month" sqref="AD30:AF31 W67 O146:P147 AE146:AF147 W61 W59 W73 W71 AE107:AF108 T131 W65 W63 AC237 AC235 AC217 AC215 AC221 AC219 AC225 AC223 AC229 AC227 AC213 T107 AC233 AC231 W69 AE125:AF126 T119 AE119:AF120 AE131:AF132 N99 T125" xr:uid="{00000000-0002-0000-0000-00000B000000}">
      <formula1>Month</formula1>
    </dataValidation>
    <dataValidation allowBlank="1" showInputMessage="1" showErrorMessage="1" prompt="ex) Bachelor of Business Administration" sqref="AA63:AE74" xr:uid="{00000000-0002-0000-0000-00000C000000}"/>
    <dataValidation allowBlank="1" showInputMessage="1" showErrorMessage="1" prompt="Enter the province and country of residence of the Contact Person in Emergency." sqref="I50:O51" xr:uid="{00000000-0002-0000-0000-00000E000000}"/>
    <dataValidation allowBlank="1" showErrorMessage="1" prompt="Please insert Country code first." sqref="Z36 Z38 S148 V148:Y149 S46 V46:Y47 S50 V50:Y51 K185" xr:uid="{AC9B0311-15E2-4EEA-9EB8-8F3BB36827AB}"/>
    <dataValidation type="list" allowBlank="1" showErrorMessage="1" prompt="Please insert Country code first." sqref="Z37 Z39 S149 S47 S51 K186" xr:uid="{BFC92256-D69A-4224-BEBC-4827DD5D5402}">
      <formula1>PhoneCode</formula1>
    </dataValidation>
    <dataValidation allowBlank="1" showInputMessage="1" showErrorMessage="1" prompt="year" sqref="AE211:AF212" xr:uid="{A395ED13-A281-40A2-BA12-A2666C330A02}"/>
    <dataValidation allowBlank="1" showInputMessage="1" showErrorMessage="1" prompt="Enter the name of the university, college or pre-college institution in order from most recent to least recent." sqref="C59:Q60" xr:uid="{49A31395-9FAF-4E2B-99FE-22387531A3F3}"/>
    <dataValidation allowBlank="1" showInputMessage="1" showErrorMessage="1" prompt="Enter the province and country of residence." sqref="I46:O47" xr:uid="{CF8C2BD1-B999-4C0B-BFBF-F7B81762264A}"/>
    <dataValidation allowBlank="1" showInputMessage="1" showErrorMessage="1" prompt="ex.: Bachelor of Business Administration" sqref="AA59:AE62" xr:uid="{5C064EBA-AAD7-4D20-95E5-8771E5395C2E}"/>
    <dataValidation allowBlank="1" showInputMessage="1" showErrorMessage="1" prompt="Enter your main subject or principal field of study　(ex.: If your degree is &quot;MS in Economics&quot; and your principal field of study was in &quot;Macroeconomics&quot;, write &quot;Macroeconomics&quot; in Major.)" sqref="AF59:AJ62" xr:uid="{512F183E-4CE8-4E8D-890B-AA92E3A095DD}"/>
    <dataValidation allowBlank="1" showInputMessage="1" showErrorMessage="1" prompt="Please choose the Type of Org. which best describes by referring to **For the types of organization in column D240" sqref="AJ209:AJ210" xr:uid="{28618AFF-3B08-4944-9061-4AEF6AFBFCC3}"/>
  </dataValidations>
  <printOptions horizontalCentered="1"/>
  <pageMargins left="0.25" right="0.25" top="0.75" bottom="0.75" header="0.3" footer="0.3"/>
  <pageSetup paperSize="9" scale="83" fitToHeight="0" orientation="portrait" r:id="rId1"/>
  <headerFooter>
    <oddHeader>&amp;L&amp;"-,太字"SDGs Global Leader JFY2023&amp;R&amp;"Arial,標準"CONFIDENTIAL</oddHeader>
    <oddFooter>&amp;C&amp;P</oddFooter>
  </headerFooter>
  <rowBreaks count="8" manualBreakCount="8">
    <brk id="53" max="16383" man="1"/>
    <brk id="103" max="16383" man="1"/>
    <brk id="133" max="16383" man="1"/>
    <brk id="173" max="16383" man="1"/>
    <brk id="203" max="16383" man="1"/>
    <brk id="247" max="16383" man="1"/>
    <brk id="287" max="35" man="1"/>
    <brk id="3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from>
                    <xdr:col>82</xdr:col>
                    <xdr:colOff>171450</xdr:colOff>
                    <xdr:row>163</xdr:row>
                    <xdr:rowOff>95250</xdr:rowOff>
                  </from>
                  <to>
                    <xdr:col>84</xdr:col>
                    <xdr:colOff>0</xdr:colOff>
                    <xdr:row>164</xdr:row>
                    <xdr:rowOff>114300</xdr:rowOff>
                  </to>
                </anchor>
              </controlPr>
            </control>
          </mc:Choice>
        </mc:AlternateContent>
        <mc:AlternateContent xmlns:mc="http://schemas.openxmlformats.org/markup-compatibility/2006">
          <mc:Choice Requires="x14">
            <control shapeId="4172" r:id="rId5" name="Check Box 76">
              <controlPr defaultSize="0" autoFill="0" autoLine="0" autoPict="0">
                <anchor moveWithCells="1">
                  <from>
                    <xdr:col>1</xdr:col>
                    <xdr:colOff>190500</xdr:colOff>
                    <xdr:row>166</xdr:row>
                    <xdr:rowOff>31750</xdr:rowOff>
                  </from>
                  <to>
                    <xdr:col>4</xdr:col>
                    <xdr:colOff>12700</xdr:colOff>
                    <xdr:row>166</xdr:row>
                    <xdr:rowOff>317500</xdr:rowOff>
                  </to>
                </anchor>
              </controlPr>
            </control>
          </mc:Choice>
        </mc:AlternateContent>
        <mc:AlternateContent xmlns:mc="http://schemas.openxmlformats.org/markup-compatibility/2006">
          <mc:Choice Requires="x14">
            <control shapeId="4174" r:id="rId6" name="Check Box 78">
              <controlPr defaultSize="0" autoFill="0" autoLine="0" autoPict="0">
                <anchor moveWithCells="1">
                  <from>
                    <xdr:col>2</xdr:col>
                    <xdr:colOff>0</xdr:colOff>
                    <xdr:row>167</xdr:row>
                    <xdr:rowOff>50800</xdr:rowOff>
                  </from>
                  <to>
                    <xdr:col>4</xdr:col>
                    <xdr:colOff>19050</xdr:colOff>
                    <xdr:row>167</xdr:row>
                    <xdr:rowOff>336550</xdr:rowOff>
                  </to>
                </anchor>
              </controlPr>
            </control>
          </mc:Choice>
        </mc:AlternateContent>
        <mc:AlternateContent xmlns:mc="http://schemas.openxmlformats.org/markup-compatibility/2006">
          <mc:Choice Requires="x14">
            <control shapeId="4175" r:id="rId7" name="Check Box 79">
              <controlPr defaultSize="0" autoFill="0" autoLine="0" autoPict="0">
                <anchor moveWithCells="1">
                  <from>
                    <xdr:col>2</xdr:col>
                    <xdr:colOff>12700</xdr:colOff>
                    <xdr:row>170</xdr:row>
                    <xdr:rowOff>38100</xdr:rowOff>
                  </from>
                  <to>
                    <xdr:col>4</xdr:col>
                    <xdr:colOff>31750</xdr:colOff>
                    <xdr:row>170</xdr:row>
                    <xdr:rowOff>323850</xdr:rowOff>
                  </to>
                </anchor>
              </controlPr>
            </control>
          </mc:Choice>
        </mc:AlternateContent>
        <mc:AlternateContent xmlns:mc="http://schemas.openxmlformats.org/markup-compatibility/2006">
          <mc:Choice Requires="x14">
            <control shapeId="4176" r:id="rId8" name="Check Box 80">
              <controlPr defaultSize="0" autoFill="0" autoLine="0" autoPict="0">
                <anchor moveWithCells="1">
                  <from>
                    <xdr:col>2</xdr:col>
                    <xdr:colOff>12700</xdr:colOff>
                    <xdr:row>169</xdr:row>
                    <xdr:rowOff>50800</xdr:rowOff>
                  </from>
                  <to>
                    <xdr:col>4</xdr:col>
                    <xdr:colOff>31750</xdr:colOff>
                    <xdr:row>169</xdr:row>
                    <xdr:rowOff>336550</xdr:rowOff>
                  </to>
                </anchor>
              </controlPr>
            </control>
          </mc:Choice>
        </mc:AlternateContent>
        <mc:AlternateContent xmlns:mc="http://schemas.openxmlformats.org/markup-compatibility/2006">
          <mc:Choice Requires="x14">
            <control shapeId="4178" r:id="rId9" name="Check Box 82">
              <controlPr defaultSize="0" autoFill="0" autoLine="0" autoPict="0">
                <anchor moveWithCells="1">
                  <from>
                    <xdr:col>2</xdr:col>
                    <xdr:colOff>12700</xdr:colOff>
                    <xdr:row>168</xdr:row>
                    <xdr:rowOff>88900</xdr:rowOff>
                  </from>
                  <to>
                    <xdr:col>4</xdr:col>
                    <xdr:colOff>31750</xdr:colOff>
                    <xdr:row>168</xdr:row>
                    <xdr:rowOff>355600</xdr:rowOff>
                  </to>
                </anchor>
              </controlPr>
            </control>
          </mc:Choice>
        </mc:AlternateContent>
        <mc:AlternateContent xmlns:mc="http://schemas.openxmlformats.org/markup-compatibility/2006">
          <mc:Choice Requires="x14">
            <control shapeId="4179" r:id="rId10" name="Check Box 83">
              <controlPr defaultSize="0" autoFill="0" autoLine="0" autoPict="0">
                <anchor moveWithCells="1">
                  <from>
                    <xdr:col>2</xdr:col>
                    <xdr:colOff>0</xdr:colOff>
                    <xdr:row>171</xdr:row>
                    <xdr:rowOff>31750</xdr:rowOff>
                  </from>
                  <to>
                    <xdr:col>4</xdr:col>
                    <xdr:colOff>19050</xdr:colOff>
                    <xdr:row>171</xdr:row>
                    <xdr:rowOff>298450</xdr:rowOff>
                  </to>
                </anchor>
              </controlPr>
            </control>
          </mc:Choice>
        </mc:AlternateContent>
        <mc:AlternateContent xmlns:mc="http://schemas.openxmlformats.org/markup-compatibility/2006">
          <mc:Choice Requires="x14">
            <control shapeId="4180" r:id="rId11" name="Check Box 84">
              <controlPr defaultSize="0" autoFill="0" autoLine="0" autoPict="0">
                <anchor moveWithCells="1">
                  <from>
                    <xdr:col>3</xdr:col>
                    <xdr:colOff>190500</xdr:colOff>
                    <xdr:row>166</xdr:row>
                    <xdr:rowOff>31750</xdr:rowOff>
                  </from>
                  <to>
                    <xdr:col>6</xdr:col>
                    <xdr:colOff>12700</xdr:colOff>
                    <xdr:row>166</xdr:row>
                    <xdr:rowOff>317500</xdr:rowOff>
                  </to>
                </anchor>
              </controlPr>
            </control>
          </mc:Choice>
        </mc:AlternateContent>
        <mc:AlternateContent xmlns:mc="http://schemas.openxmlformats.org/markup-compatibility/2006">
          <mc:Choice Requires="x14">
            <control shapeId="4181" r:id="rId12" name="Check Box 85">
              <controlPr defaultSize="0" autoFill="0" autoLine="0" autoPict="0">
                <anchor moveWithCells="1">
                  <from>
                    <xdr:col>4</xdr:col>
                    <xdr:colOff>0</xdr:colOff>
                    <xdr:row>167</xdr:row>
                    <xdr:rowOff>50800</xdr:rowOff>
                  </from>
                  <to>
                    <xdr:col>6</xdr:col>
                    <xdr:colOff>19050</xdr:colOff>
                    <xdr:row>167</xdr:row>
                    <xdr:rowOff>336550</xdr:rowOff>
                  </to>
                </anchor>
              </controlPr>
            </control>
          </mc:Choice>
        </mc:AlternateContent>
        <mc:AlternateContent xmlns:mc="http://schemas.openxmlformats.org/markup-compatibility/2006">
          <mc:Choice Requires="x14">
            <control shapeId="4182" r:id="rId13" name="Check Box 86">
              <controlPr defaultSize="0" autoFill="0" autoLine="0" autoPict="0">
                <anchor moveWithCells="1">
                  <from>
                    <xdr:col>4</xdr:col>
                    <xdr:colOff>12700</xdr:colOff>
                    <xdr:row>170</xdr:row>
                    <xdr:rowOff>38100</xdr:rowOff>
                  </from>
                  <to>
                    <xdr:col>6</xdr:col>
                    <xdr:colOff>31750</xdr:colOff>
                    <xdr:row>170</xdr:row>
                    <xdr:rowOff>323850</xdr:rowOff>
                  </to>
                </anchor>
              </controlPr>
            </control>
          </mc:Choice>
        </mc:AlternateContent>
        <mc:AlternateContent xmlns:mc="http://schemas.openxmlformats.org/markup-compatibility/2006">
          <mc:Choice Requires="x14">
            <control shapeId="4183" r:id="rId14" name="Check Box 87">
              <controlPr defaultSize="0" autoFill="0" autoLine="0" autoPict="0">
                <anchor moveWithCells="1">
                  <from>
                    <xdr:col>4</xdr:col>
                    <xdr:colOff>12700</xdr:colOff>
                    <xdr:row>169</xdr:row>
                    <xdr:rowOff>50800</xdr:rowOff>
                  </from>
                  <to>
                    <xdr:col>6</xdr:col>
                    <xdr:colOff>31750</xdr:colOff>
                    <xdr:row>169</xdr:row>
                    <xdr:rowOff>336550</xdr:rowOff>
                  </to>
                </anchor>
              </controlPr>
            </control>
          </mc:Choice>
        </mc:AlternateContent>
        <mc:AlternateContent xmlns:mc="http://schemas.openxmlformats.org/markup-compatibility/2006">
          <mc:Choice Requires="x14">
            <control shapeId="4184" r:id="rId15" name="Check Box 88">
              <controlPr defaultSize="0" autoFill="0" autoLine="0" autoPict="0">
                <anchor moveWithCells="1">
                  <from>
                    <xdr:col>4</xdr:col>
                    <xdr:colOff>12700</xdr:colOff>
                    <xdr:row>168</xdr:row>
                    <xdr:rowOff>88900</xdr:rowOff>
                  </from>
                  <to>
                    <xdr:col>6</xdr:col>
                    <xdr:colOff>31750</xdr:colOff>
                    <xdr:row>168</xdr:row>
                    <xdr:rowOff>355600</xdr:rowOff>
                  </to>
                </anchor>
              </controlPr>
            </control>
          </mc:Choice>
        </mc:AlternateContent>
        <mc:AlternateContent xmlns:mc="http://schemas.openxmlformats.org/markup-compatibility/2006">
          <mc:Choice Requires="x14">
            <control shapeId="4185" r:id="rId16" name="Check Box 89">
              <controlPr defaultSize="0" autoFill="0" autoLine="0" autoPict="0">
                <anchor moveWithCells="1">
                  <from>
                    <xdr:col>4</xdr:col>
                    <xdr:colOff>0</xdr:colOff>
                    <xdr:row>171</xdr:row>
                    <xdr:rowOff>31750</xdr:rowOff>
                  </from>
                  <to>
                    <xdr:col>6</xdr:col>
                    <xdr:colOff>19050</xdr:colOff>
                    <xdr:row>171</xdr:row>
                    <xdr:rowOff>298450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56" yWindow="651" count="9">
        <x14:dataValidation type="list" allowBlank="1" showInputMessage="1" showErrorMessage="1" xr:uid="{00000000-0002-0000-0000-000002000000}">
          <x14:formula1>
            <xm:f>List!$M$2:$M$5</xm:f>
          </x14:formula1>
          <xm:sqref>L138:V139</xm:sqref>
        </x14:dataValidation>
        <x14:dataValidation type="list" allowBlank="1" showInputMessage="1" showErrorMessage="1" xr:uid="{00000000-0002-0000-0000-00000F000000}">
          <x14:formula1>
            <xm:f>List!$H$2:$H$4</xm:f>
          </x14:formula1>
          <xm:sqref>J30:T31</xm:sqref>
        </x14:dataValidation>
        <x14:dataValidation type="list" allowBlank="1" showInputMessage="1" showErrorMessage="1" prompt="year" xr:uid="{00000000-0002-0000-0000-000010000000}">
          <x14:formula1>
            <xm:f>List!$E$2:$E$52</xm:f>
          </x14:formula1>
          <xm:sqref>Y107:Y108</xm:sqref>
        </x14:dataValidation>
        <x14:dataValidation type="list" allowBlank="1" showInputMessage="1" showErrorMessage="1" prompt="year" xr:uid="{5E122F03-7503-4D75-879B-66D7C9194343}">
          <x14:formula1>
            <xm:f>List!$E$2:$E$54</xm:f>
          </x14:formula1>
          <xm:sqref>W107:X108 AH30 R146:T147 AH107 Y59:Z74 AH119 P99 W119 AH125 W125 AH131 W131 AH146 AE213:AF238</xm:sqref>
        </x14:dataValidation>
        <x14:dataValidation type="list" allowBlank="1" showInputMessage="1" showErrorMessage="1" xr:uid="{B5AA9D2D-81CF-45B1-B57A-A0E6C91A1D13}">
          <x14:formula1>
            <xm:f>List!$A$2:$A$14</xm:f>
          </x14:formula1>
          <xm:sqref>C16:T17</xm:sqref>
        </x14:dataValidation>
        <x14:dataValidation type="list" allowBlank="1" showInputMessage="1" showErrorMessage="1" xr:uid="{449D5DFE-EF02-4500-8CCD-756EC2751809}">
          <x14:formula1>
            <xm:f>INDIRECT(List!$N$7)</xm:f>
          </x14:formula1>
          <xm:sqref>AB138:AJ139</xm:sqref>
        </x14:dataValidation>
        <x14:dataValidation type="list" allowBlank="1" showInputMessage="1" showErrorMessage="1" xr:uid="{4AAE6BE8-A4E7-4991-9FC8-17784B52C2AB}">
          <x14:formula1>
            <xm:f>List!$I$2:$I$250</xm:f>
          </x14:formula1>
          <xm:sqref>J32:T33</xm:sqref>
        </x14:dataValidation>
        <x14:dataValidation type="list" allowBlank="1" showInputMessage="1" showErrorMessage="1" xr:uid="{94C83157-A850-4ADD-9BB8-4CEC2D690D98}">
          <x14:formula1>
            <xm:f>List!$L$2:$L$8</xm:f>
          </x14:formula1>
          <xm:sqref>O91:R93</xm:sqref>
        </x14:dataValidation>
        <x14:dataValidation type="list" allowBlank="1" showInputMessage="1" prompt="If you do not have a score, please select your condition from the drop-down list." xr:uid="{D8F69E7F-6E88-488B-AE78-37769D6C9EB1}">
          <x14:formula1>
            <xm:f>List!$AD$2:$AD$4</xm:f>
          </x14:formula1>
          <xm:sqref>L96:R97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2:AS54"/>
  <sheetViews>
    <sheetView showRuler="0" view="pageBreakPreview" topLeftCell="A17" zoomScaleNormal="130" zoomScaleSheetLayoutView="100" zoomScalePageLayoutView="93" workbookViewId="0">
      <selection activeCell="AC46" sqref="AC46:AF49"/>
    </sheetView>
  </sheetViews>
  <sheetFormatPr defaultColWidth="2.54296875" defaultRowHeight="15" customHeight="1"/>
  <cols>
    <col min="1" max="1" width="1" style="1" customWidth="1"/>
    <col min="2" max="4" width="2.54296875" style="1"/>
    <col min="5" max="5" width="2.54296875" style="10"/>
    <col min="6" max="7" width="2.54296875" style="1"/>
    <col min="8" max="8" width="4.54296875" style="1" customWidth="1"/>
    <col min="9" max="17" width="2.54296875" style="1"/>
    <col min="18" max="24" width="3.36328125" style="1" customWidth="1"/>
    <col min="25" max="31" width="2.54296875" style="1"/>
    <col min="32" max="32" width="10.81640625" style="1" customWidth="1"/>
    <col min="33" max="16384" width="2.54296875" style="1"/>
  </cols>
  <sheetData>
    <row r="2" spans="2:33" ht="15" customHeight="1">
      <c r="T2" s="898" t="s">
        <v>1949</v>
      </c>
      <c r="U2" s="898"/>
      <c r="V2" s="898"/>
      <c r="W2" s="898"/>
      <c r="X2" s="898"/>
      <c r="Y2" s="898"/>
      <c r="Z2" s="898"/>
      <c r="AA2" s="898"/>
      <c r="AB2" s="898"/>
      <c r="AC2" s="898"/>
      <c r="AD2" s="898"/>
      <c r="AE2" s="898"/>
      <c r="AF2" s="898"/>
    </row>
    <row r="3" spans="2:33" ht="9" customHeight="1">
      <c r="X3" s="24"/>
      <c r="Y3" s="24"/>
      <c r="Z3" s="24"/>
      <c r="AA3" s="24"/>
      <c r="AB3" s="24"/>
      <c r="AC3" s="24"/>
      <c r="AD3" s="24"/>
      <c r="AE3" s="24"/>
      <c r="AF3" s="24"/>
    </row>
    <row r="4" spans="2:33" ht="14.5" customHeight="1">
      <c r="B4" s="755" t="s">
        <v>192</v>
      </c>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row>
    <row r="5" spans="2:33" ht="14.5" customHeight="1">
      <c r="B5" s="755"/>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row>
    <row r="6" spans="2:33" ht="7.9" customHeight="1">
      <c r="W6" s="15"/>
      <c r="X6" s="15"/>
      <c r="Y6" s="13"/>
      <c r="Z6" s="13"/>
      <c r="AA6" s="13"/>
      <c r="AB6" s="13"/>
      <c r="AC6" s="13"/>
      <c r="AD6" s="13"/>
      <c r="AE6" s="13"/>
      <c r="AF6" s="13"/>
    </row>
    <row r="7" spans="2:33" ht="15" customHeight="1">
      <c r="B7" s="807" t="s">
        <v>193</v>
      </c>
      <c r="C7" s="807"/>
      <c r="D7" s="807"/>
      <c r="E7" s="807"/>
      <c r="F7" s="807"/>
      <c r="G7" s="807"/>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row>
    <row r="8" spans="2:33" ht="14.5" customHeight="1">
      <c r="B8" s="807"/>
      <c r="C8" s="807"/>
      <c r="D8" s="807"/>
      <c r="E8" s="807"/>
      <c r="F8" s="807"/>
      <c r="G8" s="807"/>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row>
    <row r="9" spans="2:33" ht="14.5" customHeight="1">
      <c r="B9" s="807"/>
      <c r="C9" s="807"/>
      <c r="D9" s="807"/>
      <c r="E9" s="807"/>
      <c r="F9" s="807"/>
      <c r="G9" s="807"/>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row>
    <row r="10" spans="2:33" ht="14.5" customHeight="1">
      <c r="B10" s="807"/>
      <c r="C10" s="807"/>
      <c r="D10" s="807"/>
      <c r="E10" s="807"/>
      <c r="F10" s="807"/>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row>
    <row r="11" spans="2:33" ht="14.5" customHeight="1">
      <c r="B11" s="807"/>
      <c r="C11" s="807"/>
      <c r="D11" s="807"/>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row>
    <row r="12" spans="2:33" ht="14.5" customHeight="1">
      <c r="B12" s="807"/>
      <c r="C12" s="807"/>
      <c r="D12" s="807"/>
      <c r="E12" s="807"/>
      <c r="F12" s="807"/>
      <c r="G12" s="807"/>
      <c r="H12" s="807"/>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row>
    <row r="13" spans="2:33" ht="15" customHeight="1">
      <c r="B13" s="466" t="s">
        <v>1953</v>
      </c>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row>
    <row r="14" spans="2:33" ht="15" customHeight="1">
      <c r="B14" s="2"/>
      <c r="C14" s="2"/>
      <c r="D14" s="2"/>
      <c r="E14" s="2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2:33" ht="15" customHeight="1">
      <c r="B15" s="905" t="s">
        <v>194</v>
      </c>
      <c r="C15" s="905"/>
      <c r="D15" s="905"/>
      <c r="E15" s="907">
        <f>'Application Form'!AE4</f>
        <v>0</v>
      </c>
      <c r="F15" s="907"/>
      <c r="G15" s="907"/>
      <c r="H15" s="907"/>
      <c r="I15" s="907"/>
      <c r="J15" s="907"/>
      <c r="K15" s="13"/>
      <c r="L15" s="13"/>
      <c r="S15" s="899" t="str">
        <f>'Application Form'!$J$26&amp;IF('Application Form'!$J$28&lt;&gt;""," "&amp;'Application Form'!$J$28,"")&amp;" "&amp;'Application Form'!$J$24</f>
        <v xml:space="preserve"> </v>
      </c>
      <c r="T15" s="899"/>
      <c r="U15" s="899"/>
      <c r="V15" s="899"/>
      <c r="W15" s="899"/>
      <c r="X15" s="899"/>
      <c r="Y15" s="899"/>
      <c r="Z15" s="899"/>
      <c r="AA15" s="899"/>
      <c r="AB15" s="899"/>
      <c r="AC15" s="899"/>
      <c r="AD15" s="899"/>
      <c r="AE15" s="899"/>
      <c r="AF15" s="899"/>
      <c r="AG15" s="5"/>
    </row>
    <row r="16" spans="2:33" ht="15" customHeight="1" thickBot="1">
      <c r="B16" s="906"/>
      <c r="C16" s="906"/>
      <c r="D16" s="906"/>
      <c r="E16" s="908"/>
      <c r="F16" s="908"/>
      <c r="G16" s="908"/>
      <c r="H16" s="908"/>
      <c r="I16" s="908"/>
      <c r="J16" s="908"/>
      <c r="K16" s="13"/>
      <c r="L16" s="13"/>
      <c r="M16" s="28" t="s">
        <v>150</v>
      </c>
      <c r="N16" s="6"/>
      <c r="O16" s="6"/>
      <c r="P16" s="6"/>
      <c r="Q16" s="6"/>
      <c r="R16" s="6"/>
      <c r="S16" s="900"/>
      <c r="T16" s="900"/>
      <c r="U16" s="900"/>
      <c r="V16" s="900"/>
      <c r="W16" s="900"/>
      <c r="X16" s="900"/>
      <c r="Y16" s="900"/>
      <c r="Z16" s="900"/>
      <c r="AA16" s="900"/>
      <c r="AB16" s="900"/>
      <c r="AC16" s="900"/>
      <c r="AD16" s="900"/>
      <c r="AE16" s="900"/>
      <c r="AF16" s="900"/>
      <c r="AG16" s="5"/>
    </row>
    <row r="17" spans="1:33" ht="13.9" customHeight="1">
      <c r="C17" s="21"/>
      <c r="D17" s="21"/>
      <c r="E17" s="21"/>
      <c r="F17" s="21"/>
      <c r="G17" s="21"/>
      <c r="H17" s="21"/>
      <c r="I17" s="21"/>
      <c r="J17" s="21"/>
      <c r="K17" s="13"/>
      <c r="L17" s="13"/>
      <c r="S17" s="25"/>
      <c r="T17" s="25"/>
      <c r="U17" s="25"/>
      <c r="V17" s="25"/>
      <c r="W17" s="25"/>
      <c r="X17" s="25"/>
      <c r="Y17" s="25"/>
      <c r="Z17" s="25"/>
      <c r="AA17" s="25"/>
      <c r="AB17" s="25"/>
      <c r="AC17" s="25"/>
      <c r="AD17" s="25"/>
      <c r="AE17" s="25"/>
      <c r="AF17" s="25"/>
      <c r="AG17" s="5"/>
    </row>
    <row r="18" spans="1:33" ht="15.65" customHeight="1">
      <c r="B18" s="12" t="s">
        <v>195</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3" ht="15.65" customHeight="1">
      <c r="B19" s="818" t="s">
        <v>1952</v>
      </c>
      <c r="C19" s="818"/>
      <c r="D19" s="818"/>
      <c r="E19" s="818"/>
      <c r="F19" s="818"/>
      <c r="G19" s="818"/>
      <c r="H19" s="818"/>
      <c r="I19" s="818"/>
      <c r="J19" s="818"/>
      <c r="K19" s="818"/>
      <c r="L19" s="818"/>
      <c r="M19" s="818"/>
      <c r="N19" s="818"/>
      <c r="O19" s="818"/>
      <c r="P19" s="818"/>
      <c r="Q19" s="818"/>
      <c r="R19" s="818"/>
      <c r="S19" s="818"/>
      <c r="T19" s="818"/>
      <c r="U19" s="818"/>
      <c r="V19" s="818"/>
      <c r="W19" s="818"/>
      <c r="X19" s="818"/>
      <c r="Y19" s="818"/>
      <c r="Z19" s="818"/>
      <c r="AA19" s="818"/>
      <c r="AB19" s="818"/>
      <c r="AC19" s="818"/>
      <c r="AD19" s="818"/>
      <c r="AE19" s="818"/>
      <c r="AF19" s="818"/>
    </row>
    <row r="20" spans="1:33" ht="51" customHeight="1">
      <c r="B20" s="286" t="s">
        <v>1956</v>
      </c>
      <c r="C20" s="818"/>
      <c r="D20" s="818"/>
      <c r="E20" s="818"/>
      <c r="F20" s="818"/>
      <c r="G20" s="818"/>
      <c r="H20" s="818"/>
      <c r="I20" s="818"/>
      <c r="J20" s="818"/>
      <c r="K20" s="818"/>
      <c r="L20" s="818"/>
      <c r="M20" s="818"/>
      <c r="N20" s="818"/>
      <c r="O20" s="818"/>
      <c r="P20" s="818"/>
      <c r="Q20" s="818"/>
      <c r="R20" s="818"/>
      <c r="S20" s="818"/>
      <c r="T20" s="818"/>
      <c r="U20" s="818"/>
      <c r="V20" s="818"/>
      <c r="W20" s="818"/>
      <c r="X20" s="818"/>
      <c r="Y20" s="818"/>
      <c r="Z20" s="818"/>
      <c r="AA20" s="818"/>
      <c r="AB20" s="818"/>
      <c r="AC20" s="818"/>
      <c r="AD20" s="818"/>
      <c r="AE20" s="818"/>
      <c r="AF20" s="818"/>
      <c r="AG20" s="5"/>
    </row>
    <row r="21" spans="1:33" ht="12.5">
      <c r="E21" s="1"/>
      <c r="AG21" s="5"/>
    </row>
    <row r="22" spans="1:33" ht="33.65" customHeight="1">
      <c r="B22" s="856" t="s">
        <v>1951</v>
      </c>
      <c r="C22" s="857"/>
      <c r="D22" s="857"/>
      <c r="E22" s="857"/>
      <c r="F22" s="857"/>
      <c r="G22" s="857"/>
      <c r="H22" s="857"/>
      <c r="I22" s="857"/>
      <c r="J22" s="857"/>
      <c r="K22" s="857"/>
      <c r="L22" s="857"/>
      <c r="M22" s="857"/>
      <c r="N22" s="857"/>
      <c r="O22" s="857"/>
      <c r="P22" s="857"/>
      <c r="Q22" s="857"/>
      <c r="R22" s="857"/>
      <c r="S22" s="857"/>
      <c r="T22" s="857"/>
      <c r="U22" s="857"/>
      <c r="V22" s="857"/>
      <c r="W22" s="857"/>
      <c r="X22" s="857"/>
      <c r="Y22" s="857"/>
      <c r="Z22" s="857"/>
      <c r="AA22" s="857"/>
      <c r="AB22" s="857"/>
      <c r="AC22" s="857"/>
      <c r="AD22" s="824"/>
      <c r="AE22" s="824"/>
      <c r="AF22" s="193"/>
    </row>
    <row r="23" spans="1:33" ht="16.149999999999999" customHeight="1">
      <c r="B23" s="858" t="s">
        <v>196</v>
      </c>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23"/>
      <c r="AE23" s="823"/>
      <c r="AF23" s="1" t="str">
        <f>IF($AD$22="Yes","courses","")</f>
        <v/>
      </c>
    </row>
    <row r="24" spans="1:33" ht="12.5">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5"/>
    </row>
    <row r="25" spans="1:33" ht="18" customHeight="1">
      <c r="B25" s="192"/>
      <c r="C25" s="822" t="str" cm="1">
        <f t="array" ref="C25">_xlfn.IFS($AD$23="","You may choose up to 3 courses", $AD$23=1,"You can select up to 2 universities", $AD$23=2,"You can select only 1 university", $AD$23=3,"You can not apply with this Application Form since you have already selected the maximum number")</f>
        <v>You may choose up to 3 courses</v>
      </c>
      <c r="D25" s="822"/>
      <c r="E25" s="822"/>
      <c r="F25" s="822"/>
      <c r="G25" s="822"/>
      <c r="H25" s="822"/>
      <c r="I25" s="822"/>
      <c r="J25" s="822"/>
      <c r="K25" s="822"/>
      <c r="L25" s="822"/>
      <c r="M25" s="822"/>
      <c r="N25" s="822"/>
      <c r="O25" s="822"/>
      <c r="P25" s="822"/>
      <c r="Q25" s="822"/>
      <c r="R25" s="822"/>
      <c r="S25" s="822"/>
      <c r="T25" s="822"/>
      <c r="U25" s="822"/>
      <c r="V25" s="822"/>
      <c r="W25" s="822"/>
      <c r="X25" s="822"/>
      <c r="Y25" s="822"/>
      <c r="Z25" s="822"/>
      <c r="AA25" s="822"/>
      <c r="AB25" s="822"/>
      <c r="AC25" s="822"/>
      <c r="AD25" s="822"/>
      <c r="AE25" s="822"/>
      <c r="AF25" s="192"/>
      <c r="AG25" s="5"/>
    </row>
    <row r="26" spans="1:33" ht="13.9" customHeight="1" thickBot="1">
      <c r="B26" s="21"/>
      <c r="C26" s="21"/>
      <c r="D26" s="21"/>
      <c r="E26" s="21"/>
      <c r="F26" s="21"/>
      <c r="G26" s="21"/>
      <c r="H26" s="21"/>
      <c r="I26" s="21"/>
      <c r="J26" s="21"/>
      <c r="K26" s="13"/>
      <c r="L26" s="13"/>
      <c r="S26" s="25"/>
      <c r="T26" s="25"/>
      <c r="U26" s="25"/>
      <c r="V26" s="25"/>
      <c r="W26" s="25"/>
      <c r="X26" s="25"/>
      <c r="Y26" s="25"/>
      <c r="Z26" s="25"/>
      <c r="AA26" s="25"/>
      <c r="AB26" s="25"/>
      <c r="AC26" s="25"/>
      <c r="AD26" s="25"/>
      <c r="AE26" s="25"/>
      <c r="AF26" s="25"/>
      <c r="AG26" s="5"/>
    </row>
    <row r="27" spans="1:33" ht="32.65" customHeight="1">
      <c r="B27" s="808" t="s">
        <v>197</v>
      </c>
      <c r="C27" s="809"/>
      <c r="D27" s="812" t="s">
        <v>198</v>
      </c>
      <c r="E27" s="813"/>
      <c r="F27" s="814"/>
      <c r="G27" s="901" t="s">
        <v>199</v>
      </c>
      <c r="H27" s="902"/>
      <c r="I27" s="902"/>
      <c r="J27" s="902"/>
      <c r="K27" s="809"/>
      <c r="L27" s="901" t="s">
        <v>200</v>
      </c>
      <c r="M27" s="902"/>
      <c r="N27" s="902"/>
      <c r="O27" s="902"/>
      <c r="P27" s="902"/>
      <c r="Q27" s="809"/>
      <c r="R27" s="901" t="s">
        <v>201</v>
      </c>
      <c r="S27" s="902"/>
      <c r="T27" s="902"/>
      <c r="U27" s="902"/>
      <c r="V27" s="902"/>
      <c r="W27" s="902"/>
      <c r="X27" s="809"/>
      <c r="Y27" s="901" t="s">
        <v>202</v>
      </c>
      <c r="Z27" s="902"/>
      <c r="AA27" s="902"/>
      <c r="AB27" s="809"/>
      <c r="AC27" s="901" t="s">
        <v>203</v>
      </c>
      <c r="AD27" s="902"/>
      <c r="AE27" s="902"/>
      <c r="AF27" s="909"/>
    </row>
    <row r="28" spans="1:33" ht="39" customHeight="1" thickBot="1">
      <c r="B28" s="810"/>
      <c r="C28" s="811"/>
      <c r="D28" s="815"/>
      <c r="E28" s="816"/>
      <c r="F28" s="817"/>
      <c r="G28" s="903"/>
      <c r="H28" s="904"/>
      <c r="I28" s="904"/>
      <c r="J28" s="904"/>
      <c r="K28" s="811"/>
      <c r="L28" s="903"/>
      <c r="M28" s="904"/>
      <c r="N28" s="904"/>
      <c r="O28" s="904"/>
      <c r="P28" s="904"/>
      <c r="Q28" s="811"/>
      <c r="R28" s="903"/>
      <c r="S28" s="904"/>
      <c r="T28" s="904"/>
      <c r="U28" s="904"/>
      <c r="V28" s="904"/>
      <c r="W28" s="904"/>
      <c r="X28" s="811"/>
      <c r="Y28" s="903"/>
      <c r="Z28" s="904"/>
      <c r="AA28" s="904"/>
      <c r="AB28" s="811"/>
      <c r="AC28" s="903"/>
      <c r="AD28" s="904"/>
      <c r="AE28" s="904"/>
      <c r="AF28" s="910"/>
    </row>
    <row r="29" spans="1:33" ht="22.9" customHeight="1">
      <c r="A29" s="194"/>
      <c r="B29" s="825">
        <v>1</v>
      </c>
      <c r="C29" s="826"/>
      <c r="D29" s="829"/>
      <c r="E29" s="830"/>
      <c r="F29" s="831"/>
      <c r="G29" s="838" t="str">
        <f>IF(D29="","",VLOOKUP(D29,'Graduate School Code(FY2024)'!$A$2:$D$700,2,FALSE))</f>
        <v/>
      </c>
      <c r="H29" s="839"/>
      <c r="I29" s="839"/>
      <c r="J29" s="839"/>
      <c r="K29" s="840"/>
      <c r="L29" s="844" t="str">
        <f>IF(D29="","",VLOOKUP(D29,'Graduate School Code(FY2024)'!$A$2:$D$700,3,FALSE))</f>
        <v/>
      </c>
      <c r="M29" s="845"/>
      <c r="N29" s="845"/>
      <c r="O29" s="845"/>
      <c r="P29" s="845"/>
      <c r="Q29" s="846"/>
      <c r="R29" s="844" t="str">
        <f>IF(D29="","",VLOOKUP(D29,'Graduate School Code(FY2024)'!$A$2:$D$700,4,FALSE))</f>
        <v/>
      </c>
      <c r="S29" s="845"/>
      <c r="T29" s="845"/>
      <c r="U29" s="845"/>
      <c r="V29" s="845"/>
      <c r="W29" s="845"/>
      <c r="X29" s="846"/>
      <c r="Y29" s="850"/>
      <c r="Z29" s="851"/>
      <c r="AA29" s="851"/>
      <c r="AB29" s="852"/>
      <c r="AC29" s="819" t="str">
        <f>IFERROR(IF($Y$29="Master",INDEX('Graduate School Code(FY2024)'!$A$1:$I$700,MATCH($D$29,'Graduate School Code(FY2024)'!$A$1:$A$700,0),5),IF($Y$29="PhD",INDEX('Graduate School Code(FY2024)'!$A$1:$I$700,MATCH($D$29,'Graduate School Code(FY2024)'!$A$1:$A$700,0),7),"")),"")</f>
        <v/>
      </c>
      <c r="AD29" s="820"/>
      <c r="AE29" s="820"/>
      <c r="AF29" s="821"/>
    </row>
    <row r="30" spans="1:33" ht="11.5" customHeight="1">
      <c r="A30" s="194"/>
      <c r="B30" s="825"/>
      <c r="C30" s="826"/>
      <c r="D30" s="832"/>
      <c r="E30" s="833"/>
      <c r="F30" s="834"/>
      <c r="G30" s="838"/>
      <c r="H30" s="839"/>
      <c r="I30" s="839"/>
      <c r="J30" s="839"/>
      <c r="K30" s="840"/>
      <c r="L30" s="844"/>
      <c r="M30" s="845"/>
      <c r="N30" s="845"/>
      <c r="O30" s="845"/>
      <c r="P30" s="845"/>
      <c r="Q30" s="846"/>
      <c r="R30" s="844"/>
      <c r="S30" s="845"/>
      <c r="T30" s="845"/>
      <c r="U30" s="845"/>
      <c r="V30" s="845"/>
      <c r="W30" s="845"/>
      <c r="X30" s="846"/>
      <c r="Y30" s="850"/>
      <c r="Z30" s="851"/>
      <c r="AA30" s="851"/>
      <c r="AB30" s="852"/>
      <c r="AC30" s="859" t="str">
        <f>IF($AC$29="mandatory","Input the name of supervisor","")</f>
        <v/>
      </c>
      <c r="AD30" s="860"/>
      <c r="AE30" s="860"/>
      <c r="AF30" s="861"/>
    </row>
    <row r="31" spans="1:33" ht="11.5" customHeight="1">
      <c r="A31" s="194"/>
      <c r="B31" s="825"/>
      <c r="C31" s="826"/>
      <c r="D31" s="832"/>
      <c r="E31" s="833"/>
      <c r="F31" s="834"/>
      <c r="G31" s="838"/>
      <c r="H31" s="839"/>
      <c r="I31" s="839"/>
      <c r="J31" s="839"/>
      <c r="K31" s="840"/>
      <c r="L31" s="844"/>
      <c r="M31" s="845"/>
      <c r="N31" s="845"/>
      <c r="O31" s="845"/>
      <c r="P31" s="845"/>
      <c r="Q31" s="846"/>
      <c r="R31" s="844"/>
      <c r="S31" s="845"/>
      <c r="T31" s="845"/>
      <c r="U31" s="845"/>
      <c r="V31" s="845"/>
      <c r="W31" s="845"/>
      <c r="X31" s="846"/>
      <c r="Y31" s="850"/>
      <c r="Z31" s="851"/>
      <c r="AA31" s="851"/>
      <c r="AB31" s="852"/>
      <c r="AC31" s="915" t="str">
        <f>IFERROR(IF(AND($Y$29="Master",$AC$29="mandatory"),HYPERLINK(INDEX('Graduate School Code(FY2024)'!$A$1:$G$700,MATCH($D$29,'Graduate School Code(FY2024)'!$A$1:$A$700,0),6),"Select from HERE"),IF(AND($Y$29="PhD",$AC$29="mandatory"),HYPERLINK(INDEX('Graduate School Code(FY2024)'!$A$1:$I$700,MATCH($D$29,'Graduate School Code(FY2024)'!$A$1:$A$700,0),8),"Select from HERE"),"")),"")</f>
        <v/>
      </c>
      <c r="AD31" s="916"/>
      <c r="AE31" s="916"/>
      <c r="AF31" s="917"/>
    </row>
    <row r="32" spans="1:33" ht="15" customHeight="1">
      <c r="A32" s="194"/>
      <c r="B32" s="825"/>
      <c r="C32" s="826"/>
      <c r="D32" s="832"/>
      <c r="E32" s="833"/>
      <c r="F32" s="834"/>
      <c r="G32" s="838"/>
      <c r="H32" s="839"/>
      <c r="I32" s="839"/>
      <c r="J32" s="839"/>
      <c r="K32" s="840"/>
      <c r="L32" s="844"/>
      <c r="M32" s="845"/>
      <c r="N32" s="845"/>
      <c r="O32" s="845"/>
      <c r="P32" s="845"/>
      <c r="Q32" s="846"/>
      <c r="R32" s="844"/>
      <c r="S32" s="845"/>
      <c r="T32" s="845"/>
      <c r="U32" s="845"/>
      <c r="V32" s="845"/>
      <c r="W32" s="845"/>
      <c r="X32" s="846"/>
      <c r="Y32" s="850"/>
      <c r="Z32" s="851"/>
      <c r="AA32" s="851"/>
      <c r="AB32" s="852"/>
      <c r="AC32" s="892"/>
      <c r="AD32" s="288"/>
      <c r="AE32" s="288"/>
      <c r="AF32" s="893"/>
    </row>
    <row r="33" spans="1:32" ht="15" customHeight="1">
      <c r="A33" s="194"/>
      <c r="B33" s="825"/>
      <c r="C33" s="826"/>
      <c r="D33" s="832"/>
      <c r="E33" s="833"/>
      <c r="F33" s="834"/>
      <c r="G33" s="838"/>
      <c r="H33" s="839"/>
      <c r="I33" s="839"/>
      <c r="J33" s="839"/>
      <c r="K33" s="840"/>
      <c r="L33" s="844"/>
      <c r="M33" s="845"/>
      <c r="N33" s="845"/>
      <c r="O33" s="845"/>
      <c r="P33" s="845"/>
      <c r="Q33" s="846"/>
      <c r="R33" s="844"/>
      <c r="S33" s="845"/>
      <c r="T33" s="845"/>
      <c r="U33" s="845"/>
      <c r="V33" s="845"/>
      <c r="W33" s="845"/>
      <c r="X33" s="846"/>
      <c r="Y33" s="850"/>
      <c r="Z33" s="851"/>
      <c r="AA33" s="851"/>
      <c r="AB33" s="852"/>
      <c r="AC33" s="290"/>
      <c r="AD33" s="291"/>
      <c r="AE33" s="291"/>
      <c r="AF33" s="894"/>
    </row>
    <row r="34" spans="1:32" ht="15" customHeight="1">
      <c r="A34" s="194"/>
      <c r="B34" s="825"/>
      <c r="C34" s="826"/>
      <c r="D34" s="832"/>
      <c r="E34" s="833"/>
      <c r="F34" s="834"/>
      <c r="G34" s="838"/>
      <c r="H34" s="839"/>
      <c r="I34" s="839"/>
      <c r="J34" s="839"/>
      <c r="K34" s="840"/>
      <c r="L34" s="844"/>
      <c r="M34" s="845"/>
      <c r="N34" s="845"/>
      <c r="O34" s="845"/>
      <c r="P34" s="845"/>
      <c r="Q34" s="846"/>
      <c r="R34" s="844"/>
      <c r="S34" s="845"/>
      <c r="T34" s="845"/>
      <c r="U34" s="845"/>
      <c r="V34" s="845"/>
      <c r="W34" s="845"/>
      <c r="X34" s="846"/>
      <c r="Y34" s="850"/>
      <c r="Z34" s="851"/>
      <c r="AA34" s="851"/>
      <c r="AB34" s="852"/>
      <c r="AC34" s="290"/>
      <c r="AD34" s="291"/>
      <c r="AE34" s="291"/>
      <c r="AF34" s="894"/>
    </row>
    <row r="35" spans="1:32" ht="15" customHeight="1">
      <c r="A35" s="194"/>
      <c r="B35" s="827"/>
      <c r="C35" s="828"/>
      <c r="D35" s="835"/>
      <c r="E35" s="836"/>
      <c r="F35" s="837"/>
      <c r="G35" s="841"/>
      <c r="H35" s="842"/>
      <c r="I35" s="842"/>
      <c r="J35" s="842"/>
      <c r="K35" s="843"/>
      <c r="L35" s="847"/>
      <c r="M35" s="848"/>
      <c r="N35" s="848"/>
      <c r="O35" s="848"/>
      <c r="P35" s="848"/>
      <c r="Q35" s="849"/>
      <c r="R35" s="847"/>
      <c r="S35" s="848"/>
      <c r="T35" s="848"/>
      <c r="U35" s="848"/>
      <c r="V35" s="848"/>
      <c r="W35" s="848"/>
      <c r="X35" s="849"/>
      <c r="Y35" s="853"/>
      <c r="Z35" s="854"/>
      <c r="AA35" s="854"/>
      <c r="AB35" s="855"/>
      <c r="AC35" s="290"/>
      <c r="AD35" s="291"/>
      <c r="AE35" s="291"/>
      <c r="AF35" s="894"/>
    </row>
    <row r="36" spans="1:32" ht="22.9" customHeight="1">
      <c r="A36" s="194"/>
      <c r="B36" s="879">
        <v>2</v>
      </c>
      <c r="C36" s="880"/>
      <c r="D36" s="829"/>
      <c r="E36" s="830"/>
      <c r="F36" s="831"/>
      <c r="G36" s="838" t="str">
        <f>IF(D36="","",VLOOKUP(D36,'Graduate School Code(FY2024)'!$A$2:$D$700,2,FALSE))</f>
        <v/>
      </c>
      <c r="H36" s="839"/>
      <c r="I36" s="839"/>
      <c r="J36" s="839"/>
      <c r="K36" s="840"/>
      <c r="L36" s="844" t="str">
        <f>IF(D36="","",VLOOKUP(D36,'Graduate School Code(FY2024)'!$A$2:$D$700,3,FALSE))</f>
        <v/>
      </c>
      <c r="M36" s="845"/>
      <c r="N36" s="845"/>
      <c r="O36" s="845"/>
      <c r="P36" s="845"/>
      <c r="Q36" s="846"/>
      <c r="R36" s="844" t="str">
        <f>IF(D36="","",VLOOKUP(D36,'Graduate School Code(FY2024)'!$A$2:$D$700,4,FALSE))</f>
        <v/>
      </c>
      <c r="S36" s="845"/>
      <c r="T36" s="845"/>
      <c r="U36" s="845"/>
      <c r="V36" s="845"/>
      <c r="W36" s="845"/>
      <c r="X36" s="846"/>
      <c r="Y36" s="850"/>
      <c r="Z36" s="851"/>
      <c r="AA36" s="851"/>
      <c r="AB36" s="852"/>
      <c r="AC36" s="911" t="str">
        <f>IFERROR(IF($Y$36="Master",INDEX('Graduate School Code(FY2024)'!$A$1:$I$700,MATCH($D$36,'Graduate School Code(FY2024)'!$A$1:$A$700,0),5),IF($Y$36="PhD",INDEX('Graduate School Code(FY2024)'!$A$1:$I$700,MATCH($D$36,'Graduate School Code(FY2024)'!$A$1:$A$700,0),7),"")),"")</f>
        <v/>
      </c>
      <c r="AD36" s="912"/>
      <c r="AE36" s="912"/>
      <c r="AF36" s="913"/>
    </row>
    <row r="37" spans="1:32" ht="11.5" customHeight="1">
      <c r="A37" s="194"/>
      <c r="B37" s="879"/>
      <c r="C37" s="880"/>
      <c r="D37" s="832"/>
      <c r="E37" s="833"/>
      <c r="F37" s="834"/>
      <c r="G37" s="838"/>
      <c r="H37" s="839"/>
      <c r="I37" s="839"/>
      <c r="J37" s="839"/>
      <c r="K37" s="840"/>
      <c r="L37" s="844"/>
      <c r="M37" s="845"/>
      <c r="N37" s="845"/>
      <c r="O37" s="845"/>
      <c r="P37" s="845"/>
      <c r="Q37" s="846"/>
      <c r="R37" s="844"/>
      <c r="S37" s="845"/>
      <c r="T37" s="845"/>
      <c r="U37" s="845"/>
      <c r="V37" s="845"/>
      <c r="W37" s="845"/>
      <c r="X37" s="846"/>
      <c r="Y37" s="850"/>
      <c r="Z37" s="851"/>
      <c r="AA37" s="851"/>
      <c r="AB37" s="852"/>
      <c r="AC37" s="859" t="str">
        <f>IF($AC$36="mandatory","Input the name of supervisor","")</f>
        <v/>
      </c>
      <c r="AD37" s="860"/>
      <c r="AE37" s="860"/>
      <c r="AF37" s="861"/>
    </row>
    <row r="38" spans="1:32" ht="11.5" customHeight="1">
      <c r="A38" s="194"/>
      <c r="B38" s="879"/>
      <c r="C38" s="880"/>
      <c r="D38" s="832"/>
      <c r="E38" s="833"/>
      <c r="F38" s="834"/>
      <c r="G38" s="838"/>
      <c r="H38" s="839"/>
      <c r="I38" s="839"/>
      <c r="J38" s="839"/>
      <c r="K38" s="840"/>
      <c r="L38" s="844"/>
      <c r="M38" s="845"/>
      <c r="N38" s="845"/>
      <c r="O38" s="845"/>
      <c r="P38" s="845"/>
      <c r="Q38" s="846"/>
      <c r="R38" s="844"/>
      <c r="S38" s="845"/>
      <c r="T38" s="845"/>
      <c r="U38" s="845"/>
      <c r="V38" s="845"/>
      <c r="W38" s="845"/>
      <c r="X38" s="846"/>
      <c r="Y38" s="850"/>
      <c r="Z38" s="851"/>
      <c r="AA38" s="851"/>
      <c r="AB38" s="852"/>
      <c r="AC38" s="862" t="str">
        <f>IFERROR(IF(AND($Y$36="Master",$AC$36="mandatory"),HYPERLINK(INDEX('Graduate School Code(FY2024)'!$A$1:$I$700,MATCH($D$36,'Graduate School Code(FY2024)'!$A$1:$A$700,0),6),"Select from HERE"),IF(AND($Y$36="PhD",$AC$36="mandatory"),HYPERLINK(INDEX('Graduate School Code(FY2024)'!$A$1:$I$700,MATCH($D$36,'Graduate School Code(FY2024)'!$A$1:$A$700,0),8),"Select from HERE"),"")),"")</f>
        <v/>
      </c>
      <c r="AD38" s="863"/>
      <c r="AE38" s="863"/>
      <c r="AF38" s="864"/>
    </row>
    <row r="39" spans="1:32" ht="15" customHeight="1">
      <c r="A39" s="194"/>
      <c r="B39" s="879"/>
      <c r="C39" s="880"/>
      <c r="D39" s="832"/>
      <c r="E39" s="833"/>
      <c r="F39" s="834"/>
      <c r="G39" s="838"/>
      <c r="H39" s="839"/>
      <c r="I39" s="839"/>
      <c r="J39" s="839"/>
      <c r="K39" s="840"/>
      <c r="L39" s="844"/>
      <c r="M39" s="845"/>
      <c r="N39" s="845"/>
      <c r="O39" s="845"/>
      <c r="P39" s="845"/>
      <c r="Q39" s="846"/>
      <c r="R39" s="844"/>
      <c r="S39" s="845"/>
      <c r="T39" s="845"/>
      <c r="U39" s="845"/>
      <c r="V39" s="845"/>
      <c r="W39" s="845"/>
      <c r="X39" s="846"/>
      <c r="Y39" s="850"/>
      <c r="Z39" s="851"/>
      <c r="AA39" s="851"/>
      <c r="AB39" s="852"/>
      <c r="AC39" s="892"/>
      <c r="AD39" s="288"/>
      <c r="AE39" s="288"/>
      <c r="AF39" s="893"/>
    </row>
    <row r="40" spans="1:32" ht="15" customHeight="1">
      <c r="A40" s="194"/>
      <c r="B40" s="879"/>
      <c r="C40" s="880"/>
      <c r="D40" s="832"/>
      <c r="E40" s="833"/>
      <c r="F40" s="834"/>
      <c r="G40" s="838"/>
      <c r="H40" s="839"/>
      <c r="I40" s="839"/>
      <c r="J40" s="839"/>
      <c r="K40" s="840"/>
      <c r="L40" s="844"/>
      <c r="M40" s="845"/>
      <c r="N40" s="845"/>
      <c r="O40" s="845"/>
      <c r="P40" s="845"/>
      <c r="Q40" s="846"/>
      <c r="R40" s="844"/>
      <c r="S40" s="845"/>
      <c r="T40" s="845"/>
      <c r="U40" s="845"/>
      <c r="V40" s="845"/>
      <c r="W40" s="845"/>
      <c r="X40" s="846"/>
      <c r="Y40" s="850"/>
      <c r="Z40" s="851"/>
      <c r="AA40" s="851"/>
      <c r="AB40" s="852"/>
      <c r="AC40" s="290"/>
      <c r="AD40" s="291"/>
      <c r="AE40" s="291"/>
      <c r="AF40" s="894"/>
    </row>
    <row r="41" spans="1:32" ht="15" customHeight="1">
      <c r="A41" s="194"/>
      <c r="B41" s="879"/>
      <c r="C41" s="880"/>
      <c r="D41" s="832"/>
      <c r="E41" s="833"/>
      <c r="F41" s="834"/>
      <c r="G41" s="838"/>
      <c r="H41" s="839"/>
      <c r="I41" s="839"/>
      <c r="J41" s="839"/>
      <c r="K41" s="840"/>
      <c r="L41" s="844"/>
      <c r="M41" s="845"/>
      <c r="N41" s="845"/>
      <c r="O41" s="845"/>
      <c r="P41" s="845"/>
      <c r="Q41" s="846"/>
      <c r="R41" s="844"/>
      <c r="S41" s="845"/>
      <c r="T41" s="845"/>
      <c r="U41" s="845"/>
      <c r="V41" s="845"/>
      <c r="W41" s="845"/>
      <c r="X41" s="846"/>
      <c r="Y41" s="850"/>
      <c r="Z41" s="851"/>
      <c r="AA41" s="851"/>
      <c r="AB41" s="852"/>
      <c r="AC41" s="290"/>
      <c r="AD41" s="291"/>
      <c r="AE41" s="291"/>
      <c r="AF41" s="894"/>
    </row>
    <row r="42" spans="1:32" ht="15" customHeight="1">
      <c r="A42" s="194"/>
      <c r="B42" s="879"/>
      <c r="C42" s="880"/>
      <c r="D42" s="835"/>
      <c r="E42" s="836"/>
      <c r="F42" s="837"/>
      <c r="G42" s="841"/>
      <c r="H42" s="842"/>
      <c r="I42" s="842"/>
      <c r="J42" s="842"/>
      <c r="K42" s="843"/>
      <c r="L42" s="847"/>
      <c r="M42" s="848"/>
      <c r="N42" s="848"/>
      <c r="O42" s="848"/>
      <c r="P42" s="848"/>
      <c r="Q42" s="849"/>
      <c r="R42" s="847"/>
      <c r="S42" s="848"/>
      <c r="T42" s="848"/>
      <c r="U42" s="848"/>
      <c r="V42" s="848"/>
      <c r="W42" s="848"/>
      <c r="X42" s="849"/>
      <c r="Y42" s="853"/>
      <c r="Z42" s="854"/>
      <c r="AA42" s="854"/>
      <c r="AB42" s="855"/>
      <c r="AC42" s="313"/>
      <c r="AD42" s="310"/>
      <c r="AE42" s="310"/>
      <c r="AF42" s="914"/>
    </row>
    <row r="43" spans="1:32" ht="22.9" customHeight="1">
      <c r="A43" s="194"/>
      <c r="B43" s="879">
        <v>3</v>
      </c>
      <c r="C43" s="880"/>
      <c r="D43" s="829"/>
      <c r="E43" s="830"/>
      <c r="F43" s="831"/>
      <c r="G43" s="886" t="str">
        <f>IF(D43="","",VLOOKUP(D43,'Graduate School Code(FY2024)'!$A$2:$D$700,2,FALSE))</f>
        <v/>
      </c>
      <c r="H43" s="887"/>
      <c r="I43" s="887"/>
      <c r="J43" s="887"/>
      <c r="K43" s="888"/>
      <c r="L43" s="867" t="str">
        <f>IF(D43="","",VLOOKUP(D43,'Graduate School Code(FY2024)'!$A$2:$D$700,3,FALSE))</f>
        <v/>
      </c>
      <c r="M43" s="868"/>
      <c r="N43" s="868"/>
      <c r="O43" s="868"/>
      <c r="P43" s="868"/>
      <c r="Q43" s="869"/>
      <c r="R43" s="867" t="str">
        <f>IF(D43="","",VLOOKUP(D43,'Graduate School Code(FY2024)'!$A$2:$D$700,4,FALSE))</f>
        <v/>
      </c>
      <c r="S43" s="868"/>
      <c r="T43" s="868"/>
      <c r="U43" s="868"/>
      <c r="V43" s="868"/>
      <c r="W43" s="868"/>
      <c r="X43" s="869"/>
      <c r="Y43" s="873"/>
      <c r="Z43" s="874"/>
      <c r="AA43" s="874"/>
      <c r="AB43" s="875"/>
      <c r="AC43" s="911" t="str">
        <f>IFERROR(IF($Y$43="Master",INDEX('Graduate School Code(FY2024)'!$A$1:$G$700,MATCH($D$43,'Graduate School Code(FY2024)'!$A$1:$A$700,0),5),IF($Y$43="PhD",INDEX('Graduate School Code(FY2024)'!$A$1:$G$700,MATCH($D$43,'Graduate School Code(FY2024)'!$A$1:$A$700,0),7),"")),"")</f>
        <v/>
      </c>
      <c r="AD43" s="912"/>
      <c r="AE43" s="912"/>
      <c r="AF43" s="913"/>
    </row>
    <row r="44" spans="1:32" ht="11.5" customHeight="1">
      <c r="A44" s="194"/>
      <c r="B44" s="879"/>
      <c r="C44" s="880"/>
      <c r="D44" s="832"/>
      <c r="E44" s="833"/>
      <c r="F44" s="834"/>
      <c r="G44" s="838"/>
      <c r="H44" s="839"/>
      <c r="I44" s="839"/>
      <c r="J44" s="839"/>
      <c r="K44" s="840"/>
      <c r="L44" s="844"/>
      <c r="M44" s="845"/>
      <c r="N44" s="845"/>
      <c r="O44" s="845"/>
      <c r="P44" s="845"/>
      <c r="Q44" s="846"/>
      <c r="R44" s="844"/>
      <c r="S44" s="845"/>
      <c r="T44" s="845"/>
      <c r="U44" s="845"/>
      <c r="V44" s="845"/>
      <c r="W44" s="845"/>
      <c r="X44" s="846"/>
      <c r="Y44" s="850"/>
      <c r="Z44" s="851"/>
      <c r="AA44" s="851"/>
      <c r="AB44" s="852"/>
      <c r="AC44" s="859" t="str">
        <f>IF($AC$43="mandatory","Input the name of supervisor","")</f>
        <v/>
      </c>
      <c r="AD44" s="860"/>
      <c r="AE44" s="860"/>
      <c r="AF44" s="861"/>
    </row>
    <row r="45" spans="1:32" ht="11.5" customHeight="1">
      <c r="A45" s="194"/>
      <c r="B45" s="879"/>
      <c r="C45" s="880"/>
      <c r="D45" s="832"/>
      <c r="E45" s="833"/>
      <c r="F45" s="834"/>
      <c r="G45" s="838"/>
      <c r="H45" s="839"/>
      <c r="I45" s="839"/>
      <c r="J45" s="839"/>
      <c r="K45" s="840"/>
      <c r="L45" s="844"/>
      <c r="M45" s="845"/>
      <c r="N45" s="845"/>
      <c r="O45" s="845"/>
      <c r="P45" s="845"/>
      <c r="Q45" s="846"/>
      <c r="R45" s="844"/>
      <c r="S45" s="845"/>
      <c r="T45" s="845"/>
      <c r="U45" s="845"/>
      <c r="V45" s="845"/>
      <c r="W45" s="845"/>
      <c r="X45" s="846"/>
      <c r="Y45" s="850"/>
      <c r="Z45" s="851"/>
      <c r="AA45" s="851"/>
      <c r="AB45" s="852"/>
      <c r="AC45" s="862" t="str">
        <f>IFERROR(IF(AND($Y$43="Master",$AC$43="mandatory"),HYPERLINK(INDEX('Graduate School Code(FY2024)'!$A$1:$I$700,MATCH($D$43,'Graduate School Code(FY2024)'!$A$1:$A$700,0),6),"Select from HERE"),IF(AND($Y$43="PhD",$AC$43="mandatory"),HYPERLINK(INDEX('Graduate School Code(FY2024)'!$A$1:$I$700,MATCH($D$43,'Graduate School Code(FY2024)'!$A$1:$A$700,0),8),"Select from HERE"),"")),"")</f>
        <v/>
      </c>
      <c r="AD45" s="863"/>
      <c r="AE45" s="863"/>
      <c r="AF45" s="864"/>
    </row>
    <row r="46" spans="1:32" ht="15" customHeight="1">
      <c r="A46" s="194"/>
      <c r="B46" s="879"/>
      <c r="C46" s="880"/>
      <c r="D46" s="832"/>
      <c r="E46" s="833"/>
      <c r="F46" s="834"/>
      <c r="G46" s="838"/>
      <c r="H46" s="839"/>
      <c r="I46" s="839"/>
      <c r="J46" s="839"/>
      <c r="K46" s="840"/>
      <c r="L46" s="844"/>
      <c r="M46" s="845"/>
      <c r="N46" s="845"/>
      <c r="O46" s="845"/>
      <c r="P46" s="845"/>
      <c r="Q46" s="846"/>
      <c r="R46" s="844"/>
      <c r="S46" s="845"/>
      <c r="T46" s="845"/>
      <c r="U46" s="845"/>
      <c r="V46" s="845"/>
      <c r="W46" s="845"/>
      <c r="X46" s="846"/>
      <c r="Y46" s="850"/>
      <c r="Z46" s="851"/>
      <c r="AA46" s="851"/>
      <c r="AB46" s="852"/>
      <c r="AC46" s="892"/>
      <c r="AD46" s="288"/>
      <c r="AE46" s="288"/>
      <c r="AF46" s="893"/>
    </row>
    <row r="47" spans="1:32" ht="15" customHeight="1">
      <c r="A47" s="194"/>
      <c r="B47" s="879"/>
      <c r="C47" s="880"/>
      <c r="D47" s="832"/>
      <c r="E47" s="833"/>
      <c r="F47" s="834"/>
      <c r="G47" s="838"/>
      <c r="H47" s="839"/>
      <c r="I47" s="839"/>
      <c r="J47" s="839"/>
      <c r="K47" s="840"/>
      <c r="L47" s="844"/>
      <c r="M47" s="845"/>
      <c r="N47" s="845"/>
      <c r="O47" s="845"/>
      <c r="P47" s="845"/>
      <c r="Q47" s="846"/>
      <c r="R47" s="844"/>
      <c r="S47" s="845"/>
      <c r="T47" s="845"/>
      <c r="U47" s="845"/>
      <c r="V47" s="845"/>
      <c r="W47" s="845"/>
      <c r="X47" s="846"/>
      <c r="Y47" s="850"/>
      <c r="Z47" s="851"/>
      <c r="AA47" s="851"/>
      <c r="AB47" s="852"/>
      <c r="AC47" s="290"/>
      <c r="AD47" s="291"/>
      <c r="AE47" s="291"/>
      <c r="AF47" s="894"/>
    </row>
    <row r="48" spans="1:32" ht="15" customHeight="1">
      <c r="A48" s="194"/>
      <c r="B48" s="879"/>
      <c r="C48" s="880"/>
      <c r="D48" s="832"/>
      <c r="E48" s="833"/>
      <c r="F48" s="834"/>
      <c r="G48" s="838"/>
      <c r="H48" s="839"/>
      <c r="I48" s="839"/>
      <c r="J48" s="839"/>
      <c r="K48" s="840"/>
      <c r="L48" s="844"/>
      <c r="M48" s="845"/>
      <c r="N48" s="845"/>
      <c r="O48" s="845"/>
      <c r="P48" s="845"/>
      <c r="Q48" s="846"/>
      <c r="R48" s="844"/>
      <c r="S48" s="845"/>
      <c r="T48" s="845"/>
      <c r="U48" s="845"/>
      <c r="V48" s="845"/>
      <c r="W48" s="845"/>
      <c r="X48" s="846"/>
      <c r="Y48" s="850"/>
      <c r="Z48" s="851"/>
      <c r="AA48" s="851"/>
      <c r="AB48" s="852"/>
      <c r="AC48" s="290"/>
      <c r="AD48" s="291"/>
      <c r="AE48" s="291"/>
      <c r="AF48" s="894"/>
    </row>
    <row r="49" spans="1:45" ht="15" customHeight="1" thickBot="1">
      <c r="A49" s="194"/>
      <c r="B49" s="881"/>
      <c r="C49" s="882"/>
      <c r="D49" s="883"/>
      <c r="E49" s="884"/>
      <c r="F49" s="885"/>
      <c r="G49" s="889"/>
      <c r="H49" s="890"/>
      <c r="I49" s="890"/>
      <c r="J49" s="890"/>
      <c r="K49" s="891"/>
      <c r="L49" s="870"/>
      <c r="M49" s="871"/>
      <c r="N49" s="871"/>
      <c r="O49" s="871"/>
      <c r="P49" s="871"/>
      <c r="Q49" s="872"/>
      <c r="R49" s="870"/>
      <c r="S49" s="871"/>
      <c r="T49" s="871"/>
      <c r="U49" s="871"/>
      <c r="V49" s="871"/>
      <c r="W49" s="871"/>
      <c r="X49" s="872"/>
      <c r="Y49" s="876"/>
      <c r="Z49" s="877"/>
      <c r="AA49" s="877"/>
      <c r="AB49" s="878"/>
      <c r="AC49" s="895"/>
      <c r="AD49" s="896"/>
      <c r="AE49" s="896"/>
      <c r="AF49" s="897"/>
    </row>
    <row r="50" spans="1:45" ht="15" customHeight="1">
      <c r="B50" s="4"/>
      <c r="C50" s="4"/>
      <c r="D50" s="4"/>
      <c r="E50" s="11"/>
      <c r="F50" s="7"/>
      <c r="G50" s="7"/>
      <c r="H50" s="7"/>
      <c r="I50" s="7"/>
      <c r="J50" s="7"/>
      <c r="K50" s="7"/>
      <c r="L50" s="7"/>
      <c r="M50" s="8"/>
      <c r="N50" s="8"/>
      <c r="O50" s="8"/>
      <c r="P50" s="8"/>
      <c r="Q50" s="8"/>
      <c r="R50" s="8"/>
      <c r="S50" s="8"/>
      <c r="T50" s="8"/>
      <c r="U50" s="8"/>
      <c r="V50" s="8"/>
      <c r="W50" s="8"/>
      <c r="X50" s="8"/>
      <c r="Y50" s="8"/>
      <c r="Z50" s="7"/>
      <c r="AA50" s="7"/>
      <c r="AB50" s="7"/>
      <c r="AC50" s="7"/>
      <c r="AD50" s="7"/>
      <c r="AE50" s="7"/>
      <c r="AF50" s="7"/>
    </row>
    <row r="51" spans="1:45" ht="15" customHeight="1">
      <c r="B51" s="5"/>
      <c r="C51" s="5"/>
      <c r="D51" s="5"/>
      <c r="E51" s="12"/>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1:45" ht="15" customHeight="1">
      <c r="B52" s="14" t="s">
        <v>123</v>
      </c>
      <c r="C52" s="23" t="s">
        <v>204</v>
      </c>
      <c r="D52" s="9"/>
      <c r="E52" s="22"/>
      <c r="F52" s="2"/>
      <c r="G52" s="2"/>
      <c r="H52" s="2"/>
      <c r="I52" s="2"/>
      <c r="J52" s="2"/>
      <c r="K52" s="2"/>
      <c r="L52" s="2"/>
      <c r="S52" s="5"/>
      <c r="T52" s="5"/>
      <c r="U52" s="5"/>
      <c r="V52" s="5"/>
      <c r="W52" s="5"/>
      <c r="X52" s="5"/>
      <c r="Y52" s="5"/>
      <c r="Z52" s="5"/>
      <c r="AA52" s="5"/>
      <c r="AB52" s="5"/>
      <c r="AC52" s="5"/>
      <c r="AD52" s="5"/>
      <c r="AE52" s="5"/>
      <c r="AF52" s="5"/>
    </row>
    <row r="53" spans="1:45" ht="42.65" customHeight="1">
      <c r="B53" s="866" t="s">
        <v>205</v>
      </c>
      <c r="C53" s="866"/>
      <c r="D53" s="866"/>
      <c r="E53" s="866"/>
      <c r="F53" s="866"/>
      <c r="G53" s="866"/>
      <c r="H53" s="866"/>
      <c r="I53" s="866"/>
      <c r="J53" s="866"/>
      <c r="K53" s="866"/>
      <c r="L53" s="866"/>
      <c r="M53" s="866"/>
      <c r="N53" s="866"/>
      <c r="O53" s="866"/>
      <c r="P53" s="866"/>
      <c r="Q53" s="866"/>
      <c r="R53" s="866"/>
      <c r="S53" s="866"/>
      <c r="T53" s="866"/>
      <c r="U53" s="866"/>
      <c r="V53" s="866"/>
      <c r="W53" s="866"/>
      <c r="X53" s="866"/>
      <c r="Y53" s="866"/>
      <c r="Z53" s="866"/>
      <c r="AA53" s="866"/>
      <c r="AB53" s="866"/>
      <c r="AC53" s="866"/>
      <c r="AD53" s="866"/>
      <c r="AE53" s="866"/>
      <c r="AF53" s="866"/>
      <c r="AG53" s="3"/>
      <c r="AH53" s="3"/>
      <c r="AI53" s="3"/>
      <c r="AJ53" s="3"/>
      <c r="AK53" s="3"/>
      <c r="AL53" s="3"/>
      <c r="AM53" s="3"/>
      <c r="AN53" s="3"/>
      <c r="AO53" s="3"/>
      <c r="AP53" s="3"/>
      <c r="AQ53" s="3"/>
      <c r="AR53" s="3"/>
      <c r="AS53" s="3"/>
    </row>
    <row r="54" spans="1:45" ht="42.65" customHeight="1">
      <c r="B54" s="865" t="s">
        <v>206</v>
      </c>
      <c r="C54" s="865"/>
      <c r="D54" s="865"/>
      <c r="E54" s="865"/>
      <c r="F54" s="865"/>
      <c r="G54" s="865"/>
      <c r="H54" s="865"/>
      <c r="I54" s="865"/>
      <c r="J54" s="865"/>
      <c r="K54" s="865"/>
      <c r="L54" s="865"/>
      <c r="M54" s="865"/>
      <c r="N54" s="865"/>
      <c r="O54" s="865"/>
      <c r="P54" s="865"/>
      <c r="Q54" s="865"/>
      <c r="R54" s="865"/>
      <c r="S54" s="865"/>
      <c r="T54" s="865"/>
      <c r="U54" s="865"/>
      <c r="V54" s="865"/>
      <c r="W54" s="865"/>
      <c r="X54" s="865"/>
      <c r="Y54" s="865"/>
      <c r="Z54" s="865"/>
      <c r="AA54" s="865"/>
      <c r="AB54" s="865"/>
      <c r="AC54" s="865"/>
      <c r="AD54" s="865"/>
      <c r="AE54" s="865"/>
      <c r="AF54" s="865"/>
      <c r="AG54" s="3"/>
      <c r="AH54" s="3"/>
      <c r="AI54" s="3"/>
      <c r="AJ54" s="3"/>
      <c r="AK54" s="3"/>
      <c r="AL54" s="3"/>
      <c r="AM54" s="3"/>
      <c r="AN54" s="3"/>
      <c r="AO54" s="3"/>
      <c r="AP54" s="3"/>
      <c r="AQ54" s="3"/>
      <c r="AR54" s="3"/>
      <c r="AS54" s="3"/>
    </row>
  </sheetData>
  <sheetProtection selectLockedCells="1"/>
  <mergeCells count="53">
    <mergeCell ref="AC36:AF36"/>
    <mergeCell ref="AC39:AF42"/>
    <mergeCell ref="AC43:AF43"/>
    <mergeCell ref="AC30:AF30"/>
    <mergeCell ref="AC31:AF31"/>
    <mergeCell ref="AC37:AF37"/>
    <mergeCell ref="AC38:AF38"/>
    <mergeCell ref="AC32:AF35"/>
    <mergeCell ref="T2:AF2"/>
    <mergeCell ref="S15:AF16"/>
    <mergeCell ref="B36:C42"/>
    <mergeCell ref="D36:F42"/>
    <mergeCell ref="G36:K42"/>
    <mergeCell ref="L36:Q42"/>
    <mergeCell ref="R36:X42"/>
    <mergeCell ref="Y36:AB42"/>
    <mergeCell ref="R29:X35"/>
    <mergeCell ref="G27:K28"/>
    <mergeCell ref="L27:Q28"/>
    <mergeCell ref="R27:X28"/>
    <mergeCell ref="Y27:AB28"/>
    <mergeCell ref="B15:D16"/>
    <mergeCell ref="E15:J16"/>
    <mergeCell ref="AC27:AF28"/>
    <mergeCell ref="AC44:AF44"/>
    <mergeCell ref="AC45:AF45"/>
    <mergeCell ref="B54:AF54"/>
    <mergeCell ref="B53:AF53"/>
    <mergeCell ref="L43:Q49"/>
    <mergeCell ref="R43:X49"/>
    <mergeCell ref="Y43:AB49"/>
    <mergeCell ref="B43:C49"/>
    <mergeCell ref="D43:F49"/>
    <mergeCell ref="G43:K49"/>
    <mergeCell ref="AC46:AF49"/>
    <mergeCell ref="AC29:AF29"/>
    <mergeCell ref="B20:AF20"/>
    <mergeCell ref="C25:AE25"/>
    <mergeCell ref="AD23:AE23"/>
    <mergeCell ref="AD22:AE22"/>
    <mergeCell ref="B29:C35"/>
    <mergeCell ref="D29:F35"/>
    <mergeCell ref="G29:K35"/>
    <mergeCell ref="L29:Q35"/>
    <mergeCell ref="Y29:AB35"/>
    <mergeCell ref="B22:AC22"/>
    <mergeCell ref="B23:AC23"/>
    <mergeCell ref="B13:AF13"/>
    <mergeCell ref="B7:AF12"/>
    <mergeCell ref="B4:AF5"/>
    <mergeCell ref="B27:C28"/>
    <mergeCell ref="D27:F28"/>
    <mergeCell ref="B19:AF19"/>
  </mergeCells>
  <phoneticPr fontId="1"/>
  <conditionalFormatting sqref="B23:AE23">
    <cfRule type="expression" dxfId="68" priority="5">
      <formula>$AD$22="No"</formula>
    </cfRule>
  </conditionalFormatting>
  <conditionalFormatting sqref="B29:AF49">
    <cfRule type="expression" dxfId="67" priority="2">
      <formula>$AD$23=3</formula>
    </cfRule>
  </conditionalFormatting>
  <conditionalFormatting sqref="B36:AF49">
    <cfRule type="expression" dxfId="66" priority="3">
      <formula>$AD$23=2</formula>
    </cfRule>
  </conditionalFormatting>
  <conditionalFormatting sqref="B43:AF49">
    <cfRule type="expression" dxfId="65" priority="4">
      <formula>$AD$23=1</formula>
    </cfRule>
  </conditionalFormatting>
  <conditionalFormatting sqref="D29:D31">
    <cfRule type="expression" dxfId="64" priority="35">
      <formula>D29=""</formula>
    </cfRule>
  </conditionalFormatting>
  <conditionalFormatting sqref="D36:D38">
    <cfRule type="expression" dxfId="63" priority="1">
      <formula>D36=""</formula>
    </cfRule>
  </conditionalFormatting>
  <conditionalFormatting sqref="D36:F49">
    <cfRule type="containsBlanks" dxfId="62" priority="9">
      <formula>LEN(TRIM(D36))=0</formula>
    </cfRule>
  </conditionalFormatting>
  <conditionalFormatting sqref="E15:J16">
    <cfRule type="notContainsBlanks" dxfId="61" priority="10">
      <formula>LEN(TRIM(E15))&gt;0</formula>
    </cfRule>
  </conditionalFormatting>
  <conditionalFormatting sqref="S15:AF16">
    <cfRule type="containsBlanks" dxfId="60" priority="27">
      <formula>LEN(TRIM(S15))=0</formula>
    </cfRule>
  </conditionalFormatting>
  <conditionalFormatting sqref="Y29:AB35">
    <cfRule type="cellIs" dxfId="59" priority="46" operator="equal">
      <formula>""</formula>
    </cfRule>
  </conditionalFormatting>
  <conditionalFormatting sqref="Y36:AB42">
    <cfRule type="containsBlanks" dxfId="58" priority="47" stopIfTrue="1">
      <formula>LEN(TRIM(Y36))=0</formula>
    </cfRule>
  </conditionalFormatting>
  <conditionalFormatting sqref="Y43:AB49">
    <cfRule type="containsBlanks" dxfId="57" priority="48">
      <formula>LEN(TRIM(Y43))=0</formula>
    </cfRule>
  </conditionalFormatting>
  <conditionalFormatting sqref="AC32:AF35">
    <cfRule type="expression" dxfId="56" priority="15">
      <formula>$AC$29="Master's degree candidates are not accepted"</formula>
    </cfRule>
    <cfRule type="expression" dxfId="55" priority="16">
      <formula>$AC$29="PhD candidates are not accepted"</formula>
    </cfRule>
    <cfRule type="expression" dxfId="54" priority="25">
      <formula>AND($AC$29="mandatory",$AC$32="")</formula>
    </cfRule>
  </conditionalFormatting>
  <conditionalFormatting sqref="AC39:AF42">
    <cfRule type="expression" dxfId="53" priority="12">
      <formula>$AC$36="PhD candidates are not accepted"</formula>
    </cfRule>
    <cfRule type="expression" dxfId="52" priority="14">
      <formula>$AC$36="Master's degree candidates are not accepted"</formula>
    </cfRule>
    <cfRule type="expression" dxfId="51" priority="19">
      <formula>AND($AC$36="mandatory",$AC$39="")</formula>
    </cfRule>
  </conditionalFormatting>
  <conditionalFormatting sqref="AC46:AF49">
    <cfRule type="expression" dxfId="50" priority="11">
      <formula>$AC$43="PhD candidates are not accepted"</formula>
    </cfRule>
    <cfRule type="expression" dxfId="49" priority="13">
      <formula>$AC$43="Master's degree candidates are not accepted"</formula>
    </cfRule>
    <cfRule type="expression" dxfId="48" priority="18">
      <formula>AND($AC$43="mandatory",$AC$46="")</formula>
    </cfRule>
  </conditionalFormatting>
  <conditionalFormatting sqref="AD22:AE22">
    <cfRule type="containsBlanks" dxfId="47" priority="7">
      <formula>LEN(TRIM(AD22))=0</formula>
    </cfRule>
  </conditionalFormatting>
  <conditionalFormatting sqref="AD23:AE23">
    <cfRule type="expression" dxfId="46" priority="6">
      <formula>AND($AD$22="Yes",$AD$23="")</formula>
    </cfRule>
  </conditionalFormatting>
  <dataValidations count="3">
    <dataValidation type="list" allowBlank="1" showInputMessage="1" showErrorMessage="1" sqref="Y29:AB49" xr:uid="{B2FCABED-FC04-4896-9814-E151432E0E98}">
      <formula1>"Master,PhD"</formula1>
    </dataValidation>
    <dataValidation type="list" allowBlank="1" showInputMessage="1" showErrorMessage="1" sqref="AD22:AE22" xr:uid="{28F520E4-07CF-4C3C-BAAA-3AADDA8EDD02}">
      <formula1>Yes_No</formula1>
    </dataValidation>
    <dataValidation type="list" allowBlank="1" showInputMessage="1" showErrorMessage="1" sqref="AD23:AE23" xr:uid="{4A12FC65-3B5B-4626-AB14-AEDE2FAE07CC}">
      <formula1>"1,2,3"</formula1>
    </dataValidation>
  </dataValidations>
  <printOptions horizontalCentered="1"/>
  <pageMargins left="0.25" right="0.25" top="0.75" bottom="0.75" header="0.3" footer="0.3"/>
  <pageSetup paperSize="9" scale="74" fitToWidth="0" fitToHeight="0" orientation="portrait" cellComments="asDisplayed" r:id="rId1"/>
  <headerFooter>
    <oddHeader>&amp;L&amp;"-,太字"SDGs Global Leader JFY2023
Annex. 1 Declaration of Desired Universities&amp;R&amp;"Arial,標準"CONFIDENTIAL</oddHeader>
    <oddFooter>&amp;C&amp;P</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DropDown="1" showInputMessage="1" showErrorMessage="1" error="Please choose the correct course code from &quot;Graduate School Code(FY2023)&quot; sheet." prompt="Please enter 5 digits code correctly from Graduate School Code from University Information List._x000a_Ex : 1000A_x000a__x000a_" xr:uid="{F85F42EF-C244-4C03-8CC6-5CEFA268706E}">
          <x14:formula1>
            <xm:f>'Graduate School Code(FY2024)'!$A$2:$A$700</xm:f>
          </x14:formula1>
          <xm:sqref>D29:F42</xm:sqref>
        </x14:dataValidation>
        <x14:dataValidation type="list" allowBlank="1" showDropDown="1" showInputMessage="1" showErrorMessage="1" error="Please choose the correct course code from &quot;Graduate School Code(FY2023)&quot; sheet." prompt="Please enter as example._x000a_Ex : 1000A" xr:uid="{DA9134FE-0069-4441-822F-A40406DED888}">
          <x14:formula1>
            <xm:f>'Graduate School Code(FY2024)'!$A$2:$A$700</xm:f>
          </x14:formula1>
          <xm:sqref>D43:F49</xm:sqref>
        </x14:dataValidation>
        <x14:dataValidation type="custom" allowBlank="1" showInputMessage="1" showErrorMessage="1" errorTitle="Inappropriate choice" error="This graduate school does not accpet certain degree (Master/PhD)._x000a_Please recheck the graduate school information." xr:uid="{92420398-F697-4088-9C6E-186DE85A2EF5}">
          <x14:formula1>
            <xm:f>AND($AC32&lt;&gt;List!$AC$2,$AC32&lt;&gt;List!$AC$3)</xm:f>
          </x14:formula1>
          <xm:sqref>AC33:AF35 AC40:AF42 AC47:AF49</xm:sqref>
        </x14:dataValidation>
        <x14:dataValidation type="custom" allowBlank="1" showInputMessage="1" showErrorMessage="1" errorTitle="Inappropriate choice" error="This graduate school does not accpet certain degree (Master/PhD)._x000a_Please recheck the graduate school information." xr:uid="{A6B6A171-5D10-4A42-924A-7C702D572B6D}">
          <x14:formula1>
            <xm:f>AND($AC29&lt;&gt;List!$AC$2,$AC29&lt;&gt;List!$AC$3)</xm:f>
          </x14:formula1>
          <xm:sqref>AC32:AF32 AC39:AF39 AC46:AF46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DA65-2A9D-4671-9C03-57E1C755734A}">
  <sheetPr codeName="Sheet4"/>
  <dimension ref="A2:AR47"/>
  <sheetViews>
    <sheetView view="pageBreakPreview" topLeftCell="A20" zoomScaleNormal="100" zoomScaleSheetLayoutView="100" workbookViewId="0">
      <selection activeCell="X36" sqref="X36:AA42"/>
    </sheetView>
  </sheetViews>
  <sheetFormatPr defaultColWidth="2.54296875" defaultRowHeight="12.5"/>
  <cols>
    <col min="1" max="3" width="2.54296875" style="1"/>
    <col min="4" max="4" width="2.54296875" style="10"/>
    <col min="5" max="6" width="2.54296875" style="1"/>
    <col min="7" max="7" width="4.54296875" style="1" customWidth="1"/>
    <col min="8" max="16" width="2.54296875" style="1"/>
    <col min="17" max="23" width="3.36328125" style="1" customWidth="1"/>
    <col min="24" max="30" width="2.54296875" style="1"/>
    <col min="31" max="31" width="12.7265625" style="1" customWidth="1"/>
    <col min="32" max="16384" width="2.54296875" style="1"/>
  </cols>
  <sheetData>
    <row r="2" spans="1:31" ht="15" customHeight="1">
      <c r="S2" s="898" t="s">
        <v>1950</v>
      </c>
      <c r="T2" s="898"/>
      <c r="U2" s="898"/>
      <c r="V2" s="898"/>
      <c r="W2" s="898"/>
      <c r="X2" s="898"/>
      <c r="Y2" s="898"/>
      <c r="Z2" s="898"/>
      <c r="AA2" s="898"/>
      <c r="AB2" s="898"/>
      <c r="AC2" s="898"/>
      <c r="AD2" s="898"/>
      <c r="AE2" s="898"/>
    </row>
    <row r="3" spans="1:31" ht="9" customHeight="1">
      <c r="W3" s="24"/>
      <c r="X3" s="24"/>
      <c r="Y3" s="24"/>
      <c r="Z3" s="24"/>
      <c r="AA3" s="24"/>
      <c r="AB3" s="24"/>
      <c r="AC3" s="24"/>
      <c r="AD3" s="24"/>
      <c r="AE3" s="24"/>
    </row>
    <row r="4" spans="1:31" ht="14.5" customHeight="1">
      <c r="A4" s="755" t="s">
        <v>192</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row>
    <row r="5" spans="1:31" ht="14.5" customHeight="1">
      <c r="A5" s="755"/>
      <c r="B5" s="755"/>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row>
    <row r="6" spans="1:31" ht="7.9" customHeight="1">
      <c r="V6" s="15"/>
      <c r="W6" s="15"/>
      <c r="X6" s="13"/>
      <c r="Y6" s="13"/>
      <c r="Z6" s="13"/>
      <c r="AA6" s="13"/>
      <c r="AB6" s="13"/>
      <c r="AC6" s="13"/>
      <c r="AD6" s="13"/>
      <c r="AE6" s="13"/>
    </row>
    <row r="7" spans="1:31" ht="15" customHeight="1">
      <c r="A7" s="807" t="s">
        <v>1945</v>
      </c>
      <c r="B7" s="807"/>
      <c r="C7" s="807"/>
      <c r="D7" s="807"/>
      <c r="E7" s="807"/>
      <c r="F7" s="807"/>
      <c r="G7" s="807"/>
      <c r="H7" s="807"/>
      <c r="I7" s="807"/>
      <c r="J7" s="807"/>
      <c r="K7" s="807"/>
      <c r="L7" s="807"/>
      <c r="M7" s="807"/>
      <c r="N7" s="807"/>
      <c r="O7" s="807"/>
      <c r="P7" s="807"/>
      <c r="Q7" s="807"/>
      <c r="R7" s="807"/>
      <c r="S7" s="807"/>
      <c r="T7" s="807"/>
      <c r="U7" s="807"/>
      <c r="V7" s="807"/>
      <c r="W7" s="807"/>
      <c r="X7" s="807"/>
      <c r="Y7" s="807"/>
      <c r="Z7" s="807"/>
      <c r="AA7" s="807"/>
      <c r="AB7" s="807"/>
      <c r="AC7" s="807"/>
      <c r="AD7" s="807"/>
      <c r="AE7" s="807"/>
    </row>
    <row r="8" spans="1:31" ht="14.5" customHeight="1">
      <c r="A8" s="807"/>
      <c r="B8" s="807"/>
      <c r="C8" s="807"/>
      <c r="D8" s="807"/>
      <c r="E8" s="807"/>
      <c r="F8" s="807"/>
      <c r="G8" s="807"/>
      <c r="H8" s="807"/>
      <c r="I8" s="807"/>
      <c r="J8" s="807"/>
      <c r="K8" s="807"/>
      <c r="L8" s="807"/>
      <c r="M8" s="807"/>
      <c r="N8" s="807"/>
      <c r="O8" s="807"/>
      <c r="P8" s="807"/>
      <c r="Q8" s="807"/>
      <c r="R8" s="807"/>
      <c r="S8" s="807"/>
      <c r="T8" s="807"/>
      <c r="U8" s="807"/>
      <c r="V8" s="807"/>
      <c r="W8" s="807"/>
      <c r="X8" s="807"/>
      <c r="Y8" s="807"/>
      <c r="Z8" s="807"/>
      <c r="AA8" s="807"/>
      <c r="AB8" s="807"/>
      <c r="AC8" s="807"/>
      <c r="AD8" s="807"/>
      <c r="AE8" s="807"/>
    </row>
    <row r="9" spans="1:31" ht="14.5" customHeight="1">
      <c r="A9" s="807"/>
      <c r="B9" s="807"/>
      <c r="C9" s="807"/>
      <c r="D9" s="807"/>
      <c r="E9" s="807"/>
      <c r="F9" s="807"/>
      <c r="G9" s="807"/>
      <c r="H9" s="807"/>
      <c r="I9" s="807"/>
      <c r="J9" s="807"/>
      <c r="K9" s="807"/>
      <c r="L9" s="807"/>
      <c r="M9" s="807"/>
      <c r="N9" s="807"/>
      <c r="O9" s="807"/>
      <c r="P9" s="807"/>
      <c r="Q9" s="807"/>
      <c r="R9" s="807"/>
      <c r="S9" s="807"/>
      <c r="T9" s="807"/>
      <c r="U9" s="807"/>
      <c r="V9" s="807"/>
      <c r="W9" s="807"/>
      <c r="X9" s="807"/>
      <c r="Y9" s="807"/>
      <c r="Z9" s="807"/>
      <c r="AA9" s="807"/>
      <c r="AB9" s="807"/>
      <c r="AC9" s="807"/>
      <c r="AD9" s="807"/>
      <c r="AE9" s="807"/>
    </row>
    <row r="10" spans="1:31" ht="14.5" customHeight="1">
      <c r="A10" s="807"/>
      <c r="B10" s="807"/>
      <c r="C10" s="807"/>
      <c r="D10" s="807"/>
      <c r="E10" s="807"/>
      <c r="F10" s="807"/>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row>
    <row r="11" spans="1:31" ht="14.5" customHeight="1">
      <c r="A11" s="807"/>
      <c r="B11" s="807"/>
      <c r="C11" s="807"/>
      <c r="D11" s="807"/>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row>
    <row r="12" spans="1:31" ht="14.5" customHeight="1">
      <c r="A12" s="807"/>
      <c r="B12" s="807"/>
      <c r="C12" s="807"/>
      <c r="D12" s="807"/>
      <c r="E12" s="807"/>
      <c r="F12" s="807"/>
      <c r="G12" s="807"/>
      <c r="H12" s="807"/>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row>
    <row r="13" spans="1:31" ht="15" customHeight="1">
      <c r="A13" s="466" t="s">
        <v>1954</v>
      </c>
      <c r="B13" s="466"/>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row>
    <row r="14" spans="1:31" ht="15" customHeight="1">
      <c r="A14" s="2"/>
      <c r="B14" s="2"/>
      <c r="C14" s="2"/>
      <c r="D14" s="2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ht="24" customHeight="1">
      <c r="A15" s="286" t="s">
        <v>1955</v>
      </c>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row>
    <row r="16" spans="1:31" ht="23.15" customHeight="1">
      <c r="A16" s="286"/>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row>
    <row r="17" spans="1:32" ht="15" customHeight="1">
      <c r="A17" s="905" t="s">
        <v>194</v>
      </c>
      <c r="B17" s="905"/>
      <c r="C17" s="905"/>
      <c r="D17" s="907">
        <f>+'Application Form'!AE4</f>
        <v>0</v>
      </c>
      <c r="E17" s="907"/>
      <c r="F17" s="907"/>
      <c r="G17" s="907"/>
      <c r="H17" s="907"/>
      <c r="I17" s="907"/>
      <c r="J17" s="13"/>
      <c r="K17" s="13"/>
      <c r="R17" s="899" t="str">
        <f>'Application Form'!$J$26&amp;IF('Application Form'!$J$28&lt;&gt;""," "&amp;'Application Form'!$J$28,"")&amp;" "&amp;'Application Form'!$J$24</f>
        <v xml:space="preserve"> </v>
      </c>
      <c r="S17" s="899"/>
      <c r="T17" s="899"/>
      <c r="U17" s="899"/>
      <c r="V17" s="899"/>
      <c r="W17" s="899"/>
      <c r="X17" s="899"/>
      <c r="Y17" s="899"/>
      <c r="Z17" s="899"/>
      <c r="AA17" s="899"/>
      <c r="AB17" s="899"/>
      <c r="AC17" s="899"/>
      <c r="AD17" s="899"/>
      <c r="AE17" s="899"/>
      <c r="AF17" s="5"/>
    </row>
    <row r="18" spans="1:32" ht="15" customHeight="1" thickBot="1">
      <c r="A18" s="906"/>
      <c r="B18" s="906"/>
      <c r="C18" s="906"/>
      <c r="D18" s="908"/>
      <c r="E18" s="908"/>
      <c r="F18" s="908"/>
      <c r="G18" s="908"/>
      <c r="H18" s="908"/>
      <c r="I18" s="908"/>
      <c r="J18" s="13"/>
      <c r="K18" s="13"/>
      <c r="L18" s="28" t="s">
        <v>150</v>
      </c>
      <c r="M18" s="6"/>
      <c r="N18" s="6"/>
      <c r="O18" s="6"/>
      <c r="P18" s="6"/>
      <c r="Q18" s="6"/>
      <c r="R18" s="900"/>
      <c r="S18" s="900"/>
      <c r="T18" s="900"/>
      <c r="U18" s="900"/>
      <c r="V18" s="900"/>
      <c r="W18" s="900"/>
      <c r="X18" s="900"/>
      <c r="Y18" s="900"/>
      <c r="Z18" s="900"/>
      <c r="AA18" s="900"/>
      <c r="AB18" s="900"/>
      <c r="AC18" s="900"/>
      <c r="AD18" s="900"/>
      <c r="AE18" s="900"/>
      <c r="AF18" s="5"/>
    </row>
    <row r="19" spans="1:32" ht="25.9" customHeight="1" thickBot="1">
      <c r="A19" s="21"/>
      <c r="B19" s="21"/>
      <c r="C19" s="21"/>
      <c r="D19" s="21"/>
      <c r="E19" s="21"/>
      <c r="F19" s="21"/>
      <c r="G19" s="21"/>
      <c r="H19" s="21"/>
      <c r="I19" s="21"/>
      <c r="J19" s="13"/>
      <c r="K19" s="13"/>
      <c r="R19" s="25"/>
      <c r="S19" s="25"/>
      <c r="T19" s="25"/>
      <c r="U19" s="25"/>
      <c r="V19" s="25"/>
      <c r="W19" s="25"/>
      <c r="X19" s="25"/>
      <c r="Y19" s="25"/>
      <c r="Z19" s="25"/>
      <c r="AA19" s="25"/>
      <c r="AB19" s="25"/>
      <c r="AC19" s="25"/>
      <c r="AD19" s="25"/>
      <c r="AE19" s="25"/>
      <c r="AF19" s="5"/>
    </row>
    <row r="20" spans="1:32" ht="32.65" customHeight="1">
      <c r="A20" s="808" t="s">
        <v>197</v>
      </c>
      <c r="B20" s="809"/>
      <c r="C20" s="812" t="s">
        <v>198</v>
      </c>
      <c r="D20" s="813"/>
      <c r="E20" s="814"/>
      <c r="F20" s="901" t="s">
        <v>199</v>
      </c>
      <c r="G20" s="902"/>
      <c r="H20" s="902"/>
      <c r="I20" s="902"/>
      <c r="J20" s="809"/>
      <c r="K20" s="901" t="s">
        <v>200</v>
      </c>
      <c r="L20" s="902"/>
      <c r="M20" s="902"/>
      <c r="N20" s="902"/>
      <c r="O20" s="902"/>
      <c r="P20" s="809"/>
      <c r="Q20" s="901" t="s">
        <v>201</v>
      </c>
      <c r="R20" s="902"/>
      <c r="S20" s="902"/>
      <c r="T20" s="902"/>
      <c r="U20" s="902"/>
      <c r="V20" s="902"/>
      <c r="W20" s="809"/>
      <c r="X20" s="901" t="s">
        <v>202</v>
      </c>
      <c r="Y20" s="902"/>
      <c r="Z20" s="902"/>
      <c r="AA20" s="809"/>
      <c r="AB20" s="901" t="s">
        <v>203</v>
      </c>
      <c r="AC20" s="902"/>
      <c r="AD20" s="902"/>
      <c r="AE20" s="909"/>
    </row>
    <row r="21" spans="1:32" ht="39" customHeight="1" thickBot="1">
      <c r="A21" s="810"/>
      <c r="B21" s="811"/>
      <c r="C21" s="815"/>
      <c r="D21" s="816"/>
      <c r="E21" s="817"/>
      <c r="F21" s="903"/>
      <c r="G21" s="904"/>
      <c r="H21" s="904"/>
      <c r="I21" s="904"/>
      <c r="J21" s="811"/>
      <c r="K21" s="903"/>
      <c r="L21" s="904"/>
      <c r="M21" s="904"/>
      <c r="N21" s="904"/>
      <c r="O21" s="904"/>
      <c r="P21" s="811"/>
      <c r="Q21" s="903"/>
      <c r="R21" s="904"/>
      <c r="S21" s="904"/>
      <c r="T21" s="904"/>
      <c r="U21" s="904"/>
      <c r="V21" s="904"/>
      <c r="W21" s="811"/>
      <c r="X21" s="903"/>
      <c r="Y21" s="904"/>
      <c r="Z21" s="904"/>
      <c r="AA21" s="811"/>
      <c r="AB21" s="903"/>
      <c r="AC21" s="904"/>
      <c r="AD21" s="904"/>
      <c r="AE21" s="910"/>
    </row>
    <row r="22" spans="1:32" ht="22.9" customHeight="1">
      <c r="A22" s="825">
        <v>1</v>
      </c>
      <c r="B22" s="826"/>
      <c r="C22" s="829"/>
      <c r="D22" s="830"/>
      <c r="E22" s="831"/>
      <c r="F22" s="838" t="str">
        <f>IF(C22="","",VLOOKUP(C22,'Graduate School Code(FY2024)'!$A$2:$D$700,2,FALSE))</f>
        <v/>
      </c>
      <c r="G22" s="839"/>
      <c r="H22" s="839"/>
      <c r="I22" s="839"/>
      <c r="J22" s="840"/>
      <c r="K22" s="844" t="str">
        <f>IF(C22="","",VLOOKUP(C22,'Graduate School Code(FY2024)'!$A$2:$D$700,3,FALSE))</f>
        <v/>
      </c>
      <c r="L22" s="845"/>
      <c r="M22" s="845"/>
      <c r="N22" s="845"/>
      <c r="O22" s="845"/>
      <c r="P22" s="846"/>
      <c r="Q22" s="844" t="str">
        <f>IF(C22="","",VLOOKUP(C22,'Graduate School Code(FY2024)'!$A$2:$D$700,4,FALSE))</f>
        <v/>
      </c>
      <c r="R22" s="845"/>
      <c r="S22" s="845"/>
      <c r="T22" s="845"/>
      <c r="U22" s="845"/>
      <c r="V22" s="845"/>
      <c r="W22" s="846"/>
      <c r="X22" s="850"/>
      <c r="Y22" s="851"/>
      <c r="Z22" s="851"/>
      <c r="AA22" s="852"/>
      <c r="AB22" s="819" t="str">
        <f>IFERROR(IF($X$22="Master",INDEX('Graduate School Code(FY2024)'!$A$1:$I$700,MATCH($C$22,'Graduate School Code(FY2024)'!$A$1:$A$700,0),5),IF($X$22="PhD",INDEX('Graduate School Code(FY2024)'!$A$1:$I$700,MATCH($C$22,'Graduate School Code(FY2024)'!$A$1:$A$700,0),7),"")),"")</f>
        <v/>
      </c>
      <c r="AC22" s="820"/>
      <c r="AD22" s="820"/>
      <c r="AE22" s="821"/>
    </row>
    <row r="23" spans="1:32" ht="11.5" customHeight="1">
      <c r="A23" s="825"/>
      <c r="B23" s="826"/>
      <c r="C23" s="832"/>
      <c r="D23" s="833"/>
      <c r="E23" s="834"/>
      <c r="F23" s="838"/>
      <c r="G23" s="839"/>
      <c r="H23" s="839"/>
      <c r="I23" s="839"/>
      <c r="J23" s="840"/>
      <c r="K23" s="844"/>
      <c r="L23" s="845"/>
      <c r="M23" s="845"/>
      <c r="N23" s="845"/>
      <c r="O23" s="845"/>
      <c r="P23" s="846"/>
      <c r="Q23" s="844"/>
      <c r="R23" s="845"/>
      <c r="S23" s="845"/>
      <c r="T23" s="845"/>
      <c r="U23" s="845"/>
      <c r="V23" s="845"/>
      <c r="W23" s="846"/>
      <c r="X23" s="850"/>
      <c r="Y23" s="851"/>
      <c r="Z23" s="851"/>
      <c r="AA23" s="852"/>
      <c r="AB23" s="859" t="str">
        <f>IF($AB$22="mandatory","Input the name of supervisor","")</f>
        <v/>
      </c>
      <c r="AC23" s="860"/>
      <c r="AD23" s="860"/>
      <c r="AE23" s="861"/>
    </row>
    <row r="24" spans="1:32" ht="11.5" customHeight="1">
      <c r="A24" s="825"/>
      <c r="B24" s="826"/>
      <c r="C24" s="832"/>
      <c r="D24" s="833"/>
      <c r="E24" s="834"/>
      <c r="F24" s="838"/>
      <c r="G24" s="839"/>
      <c r="H24" s="839"/>
      <c r="I24" s="839"/>
      <c r="J24" s="840"/>
      <c r="K24" s="844"/>
      <c r="L24" s="845"/>
      <c r="M24" s="845"/>
      <c r="N24" s="845"/>
      <c r="O24" s="845"/>
      <c r="P24" s="846"/>
      <c r="Q24" s="844"/>
      <c r="R24" s="845"/>
      <c r="S24" s="845"/>
      <c r="T24" s="845"/>
      <c r="U24" s="845"/>
      <c r="V24" s="845"/>
      <c r="W24" s="846"/>
      <c r="X24" s="850"/>
      <c r="Y24" s="851"/>
      <c r="Z24" s="851"/>
      <c r="AA24" s="852"/>
      <c r="AB24" s="862" t="str">
        <f>IFERROR(IF(AND($X$22="Master",$AB$22="mandatory"),HYPERLINK(INDEX('Graduate School Code(FY2024)'!$A$1:$I$700,MATCH($C$22,'Graduate School Code(FY2024)'!$A$1:$A$700,0),6),"Select from HERE"),IF(AND($X$22="PhD",$AB$22="mandatory"),HYPERLINK(INDEX('Graduate School Code(FY2024)'!$A$1:$I$700,MATCH($C$22,'Graduate School Code(FY2024)'!$A$1:$A$700,0),8),"Select from HERE"),"")),"")</f>
        <v/>
      </c>
      <c r="AC24" s="863"/>
      <c r="AD24" s="863"/>
      <c r="AE24" s="864"/>
    </row>
    <row r="25" spans="1:32" ht="15" customHeight="1">
      <c r="A25" s="825"/>
      <c r="B25" s="826"/>
      <c r="C25" s="832"/>
      <c r="D25" s="833"/>
      <c r="E25" s="834"/>
      <c r="F25" s="838"/>
      <c r="G25" s="839"/>
      <c r="H25" s="839"/>
      <c r="I25" s="839"/>
      <c r="J25" s="840"/>
      <c r="K25" s="844"/>
      <c r="L25" s="845"/>
      <c r="M25" s="845"/>
      <c r="N25" s="845"/>
      <c r="O25" s="845"/>
      <c r="P25" s="846"/>
      <c r="Q25" s="844"/>
      <c r="R25" s="845"/>
      <c r="S25" s="845"/>
      <c r="T25" s="845"/>
      <c r="U25" s="845"/>
      <c r="V25" s="845"/>
      <c r="W25" s="846"/>
      <c r="X25" s="850"/>
      <c r="Y25" s="851"/>
      <c r="Z25" s="851"/>
      <c r="AA25" s="852"/>
      <c r="AB25" s="892"/>
      <c r="AC25" s="288"/>
      <c r="AD25" s="288"/>
      <c r="AE25" s="893"/>
    </row>
    <row r="26" spans="1:32" ht="15" customHeight="1">
      <c r="A26" s="825"/>
      <c r="B26" s="826"/>
      <c r="C26" s="832"/>
      <c r="D26" s="833"/>
      <c r="E26" s="834"/>
      <c r="F26" s="838"/>
      <c r="G26" s="839"/>
      <c r="H26" s="839"/>
      <c r="I26" s="839"/>
      <c r="J26" s="840"/>
      <c r="K26" s="844"/>
      <c r="L26" s="845"/>
      <c r="M26" s="845"/>
      <c r="N26" s="845"/>
      <c r="O26" s="845"/>
      <c r="P26" s="846"/>
      <c r="Q26" s="844"/>
      <c r="R26" s="845"/>
      <c r="S26" s="845"/>
      <c r="T26" s="845"/>
      <c r="U26" s="845"/>
      <c r="V26" s="845"/>
      <c r="W26" s="846"/>
      <c r="X26" s="850"/>
      <c r="Y26" s="851"/>
      <c r="Z26" s="851"/>
      <c r="AA26" s="852"/>
      <c r="AB26" s="290"/>
      <c r="AC26" s="291"/>
      <c r="AD26" s="291"/>
      <c r="AE26" s="894"/>
    </row>
    <row r="27" spans="1:32" ht="15" customHeight="1">
      <c r="A27" s="825"/>
      <c r="B27" s="826"/>
      <c r="C27" s="832"/>
      <c r="D27" s="833"/>
      <c r="E27" s="834"/>
      <c r="F27" s="838"/>
      <c r="G27" s="839"/>
      <c r="H27" s="839"/>
      <c r="I27" s="839"/>
      <c r="J27" s="840"/>
      <c r="K27" s="844"/>
      <c r="L27" s="845"/>
      <c r="M27" s="845"/>
      <c r="N27" s="845"/>
      <c r="O27" s="845"/>
      <c r="P27" s="846"/>
      <c r="Q27" s="844"/>
      <c r="R27" s="845"/>
      <c r="S27" s="845"/>
      <c r="T27" s="845"/>
      <c r="U27" s="845"/>
      <c r="V27" s="845"/>
      <c r="W27" s="846"/>
      <c r="X27" s="850"/>
      <c r="Y27" s="851"/>
      <c r="Z27" s="851"/>
      <c r="AA27" s="852"/>
      <c r="AB27" s="290"/>
      <c r="AC27" s="291"/>
      <c r="AD27" s="291"/>
      <c r="AE27" s="894"/>
    </row>
    <row r="28" spans="1:32" ht="15" customHeight="1">
      <c r="A28" s="827"/>
      <c r="B28" s="828"/>
      <c r="C28" s="835"/>
      <c r="D28" s="836"/>
      <c r="E28" s="837"/>
      <c r="F28" s="841"/>
      <c r="G28" s="842"/>
      <c r="H28" s="842"/>
      <c r="I28" s="842"/>
      <c r="J28" s="843"/>
      <c r="K28" s="847"/>
      <c r="L28" s="848"/>
      <c r="M28" s="848"/>
      <c r="N28" s="848"/>
      <c r="O28" s="848"/>
      <c r="P28" s="849"/>
      <c r="Q28" s="847"/>
      <c r="R28" s="848"/>
      <c r="S28" s="848"/>
      <c r="T28" s="848"/>
      <c r="U28" s="848"/>
      <c r="V28" s="848"/>
      <c r="W28" s="849"/>
      <c r="X28" s="853"/>
      <c r="Y28" s="854"/>
      <c r="Z28" s="854"/>
      <c r="AA28" s="855"/>
      <c r="AB28" s="290"/>
      <c r="AC28" s="291"/>
      <c r="AD28" s="291"/>
      <c r="AE28" s="894"/>
    </row>
    <row r="29" spans="1:32" ht="15" customHeight="1">
      <c r="A29" s="879">
        <v>2</v>
      </c>
      <c r="B29" s="880"/>
      <c r="C29" s="829"/>
      <c r="D29" s="830"/>
      <c r="E29" s="831"/>
      <c r="F29" s="838" t="str">
        <f>IF(C29="","",VLOOKUP(C29,'Graduate School Code(FY2024)'!$A$2:$D$700,2,FALSE))</f>
        <v/>
      </c>
      <c r="G29" s="839"/>
      <c r="H29" s="839"/>
      <c r="I29" s="839"/>
      <c r="J29" s="840"/>
      <c r="K29" s="844" t="str">
        <f>IF(C29="","",VLOOKUP(C29,'Graduate School Code(FY2024)'!$A$2:$D$700,3,FALSE))</f>
        <v/>
      </c>
      <c r="L29" s="845"/>
      <c r="M29" s="845"/>
      <c r="N29" s="845"/>
      <c r="O29" s="845"/>
      <c r="P29" s="846"/>
      <c r="Q29" s="844" t="str">
        <f>IF(C29="","",VLOOKUP(C29,'Graduate School Code(FY2024)'!$A$2:$D$700,4,FALSE))</f>
        <v/>
      </c>
      <c r="R29" s="845"/>
      <c r="S29" s="845"/>
      <c r="T29" s="845"/>
      <c r="U29" s="845"/>
      <c r="V29" s="845"/>
      <c r="W29" s="846"/>
      <c r="X29" s="850"/>
      <c r="Y29" s="851"/>
      <c r="Z29" s="851"/>
      <c r="AA29" s="852"/>
      <c r="AB29" s="911" t="str">
        <f>IFERROR(IF($X$29="Master",INDEX('Graduate School Code(FY2024)'!$A$1:$I$700,MATCH($C$29,'Graduate School Code(FY2024)'!$A$1:$A$700,0),5),IF($X$29="PhD",INDEX('Graduate School Code(FY2024)'!$A$1:$I$700,MATCH($C$29,'Graduate School Code(FY2024)'!$A$1:$A$700,0),7),"")),"")</f>
        <v/>
      </c>
      <c r="AC29" s="912"/>
      <c r="AD29" s="912"/>
      <c r="AE29" s="913"/>
    </row>
    <row r="30" spans="1:32" ht="15" customHeight="1">
      <c r="A30" s="879"/>
      <c r="B30" s="880"/>
      <c r="C30" s="832"/>
      <c r="D30" s="833"/>
      <c r="E30" s="834"/>
      <c r="F30" s="838"/>
      <c r="G30" s="839"/>
      <c r="H30" s="839"/>
      <c r="I30" s="839"/>
      <c r="J30" s="840"/>
      <c r="K30" s="844"/>
      <c r="L30" s="845"/>
      <c r="M30" s="845"/>
      <c r="N30" s="845"/>
      <c r="O30" s="845"/>
      <c r="P30" s="846"/>
      <c r="Q30" s="844"/>
      <c r="R30" s="845"/>
      <c r="S30" s="845"/>
      <c r="T30" s="845"/>
      <c r="U30" s="845"/>
      <c r="V30" s="845"/>
      <c r="W30" s="846"/>
      <c r="X30" s="850"/>
      <c r="Y30" s="851"/>
      <c r="Z30" s="851"/>
      <c r="AA30" s="852"/>
      <c r="AB30" s="859" t="str">
        <f>IF($AB$29="mandatory","Input the name of supervisor","")</f>
        <v/>
      </c>
      <c r="AC30" s="860"/>
      <c r="AD30" s="860"/>
      <c r="AE30" s="861"/>
    </row>
    <row r="31" spans="1:32" ht="15" customHeight="1">
      <c r="A31" s="879"/>
      <c r="B31" s="880"/>
      <c r="C31" s="832"/>
      <c r="D31" s="833"/>
      <c r="E31" s="834"/>
      <c r="F31" s="838"/>
      <c r="G31" s="839"/>
      <c r="H31" s="839"/>
      <c r="I31" s="839"/>
      <c r="J31" s="840"/>
      <c r="K31" s="844"/>
      <c r="L31" s="845"/>
      <c r="M31" s="845"/>
      <c r="N31" s="845"/>
      <c r="O31" s="845"/>
      <c r="P31" s="846"/>
      <c r="Q31" s="844"/>
      <c r="R31" s="845"/>
      <c r="S31" s="845"/>
      <c r="T31" s="845"/>
      <c r="U31" s="845"/>
      <c r="V31" s="845"/>
      <c r="W31" s="846"/>
      <c r="X31" s="850"/>
      <c r="Y31" s="851"/>
      <c r="Z31" s="851"/>
      <c r="AA31" s="852"/>
      <c r="AB31" s="862" t="str">
        <f>IFERROR(IF(AND($X$29="Master",$AB$29="mandatory"),HYPERLINK(INDEX('Graduate School Code(FY2024)'!$A$1:$I$700,MATCH($C$29,'Graduate School Code(FY2024)'!$A$1:$A$700,0),6),"Select from HERE"),IF(AND($X$29="PhD",$AB$29="mandatory"),HYPERLINK(INDEX('Graduate School Code(FY2024)'!$A$1:$I$700,MATCH($C$29,'Graduate School Code(FY2024)'!$A$1:$A$700,0),8),"Select from HERE"),"")),"")</f>
        <v/>
      </c>
      <c r="AC31" s="863"/>
      <c r="AD31" s="863"/>
      <c r="AE31" s="864"/>
    </row>
    <row r="32" spans="1:32" ht="15" customHeight="1">
      <c r="A32" s="879"/>
      <c r="B32" s="880"/>
      <c r="C32" s="832"/>
      <c r="D32" s="833"/>
      <c r="E32" s="834"/>
      <c r="F32" s="838"/>
      <c r="G32" s="839"/>
      <c r="H32" s="839"/>
      <c r="I32" s="839"/>
      <c r="J32" s="840"/>
      <c r="K32" s="844"/>
      <c r="L32" s="845"/>
      <c r="M32" s="845"/>
      <c r="N32" s="845"/>
      <c r="O32" s="845"/>
      <c r="P32" s="846"/>
      <c r="Q32" s="844"/>
      <c r="R32" s="845"/>
      <c r="S32" s="845"/>
      <c r="T32" s="845"/>
      <c r="U32" s="845"/>
      <c r="V32" s="845"/>
      <c r="W32" s="846"/>
      <c r="X32" s="850"/>
      <c r="Y32" s="851"/>
      <c r="Z32" s="851"/>
      <c r="AA32" s="852"/>
      <c r="AB32" s="892"/>
      <c r="AC32" s="288"/>
      <c r="AD32" s="288"/>
      <c r="AE32" s="893"/>
    </row>
    <row r="33" spans="1:44" ht="15" customHeight="1">
      <c r="A33" s="879"/>
      <c r="B33" s="880"/>
      <c r="C33" s="832"/>
      <c r="D33" s="833"/>
      <c r="E33" s="834"/>
      <c r="F33" s="838"/>
      <c r="G33" s="839"/>
      <c r="H33" s="839"/>
      <c r="I33" s="839"/>
      <c r="J33" s="840"/>
      <c r="K33" s="844"/>
      <c r="L33" s="845"/>
      <c r="M33" s="845"/>
      <c r="N33" s="845"/>
      <c r="O33" s="845"/>
      <c r="P33" s="846"/>
      <c r="Q33" s="844"/>
      <c r="R33" s="845"/>
      <c r="S33" s="845"/>
      <c r="T33" s="845"/>
      <c r="U33" s="845"/>
      <c r="V33" s="845"/>
      <c r="W33" s="846"/>
      <c r="X33" s="850"/>
      <c r="Y33" s="851"/>
      <c r="Z33" s="851"/>
      <c r="AA33" s="852"/>
      <c r="AB33" s="290"/>
      <c r="AC33" s="291"/>
      <c r="AD33" s="291"/>
      <c r="AE33" s="894"/>
    </row>
    <row r="34" spans="1:44" ht="15" customHeight="1">
      <c r="A34" s="879"/>
      <c r="B34" s="880"/>
      <c r="C34" s="832"/>
      <c r="D34" s="833"/>
      <c r="E34" s="834"/>
      <c r="F34" s="838"/>
      <c r="G34" s="839"/>
      <c r="H34" s="839"/>
      <c r="I34" s="839"/>
      <c r="J34" s="840"/>
      <c r="K34" s="844"/>
      <c r="L34" s="845"/>
      <c r="M34" s="845"/>
      <c r="N34" s="845"/>
      <c r="O34" s="845"/>
      <c r="P34" s="846"/>
      <c r="Q34" s="844"/>
      <c r="R34" s="845"/>
      <c r="S34" s="845"/>
      <c r="T34" s="845"/>
      <c r="U34" s="845"/>
      <c r="V34" s="845"/>
      <c r="W34" s="846"/>
      <c r="X34" s="850"/>
      <c r="Y34" s="851"/>
      <c r="Z34" s="851"/>
      <c r="AA34" s="852"/>
      <c r="AB34" s="290"/>
      <c r="AC34" s="291"/>
      <c r="AD34" s="291"/>
      <c r="AE34" s="894"/>
    </row>
    <row r="35" spans="1:44" ht="15" customHeight="1">
      <c r="A35" s="879"/>
      <c r="B35" s="880"/>
      <c r="C35" s="835"/>
      <c r="D35" s="836"/>
      <c r="E35" s="837"/>
      <c r="F35" s="841"/>
      <c r="G35" s="842"/>
      <c r="H35" s="842"/>
      <c r="I35" s="842"/>
      <c r="J35" s="843"/>
      <c r="K35" s="847"/>
      <c r="L35" s="848"/>
      <c r="M35" s="848"/>
      <c r="N35" s="848"/>
      <c r="O35" s="848"/>
      <c r="P35" s="849"/>
      <c r="Q35" s="847"/>
      <c r="R35" s="848"/>
      <c r="S35" s="848"/>
      <c r="T35" s="848"/>
      <c r="U35" s="848"/>
      <c r="V35" s="848"/>
      <c r="W35" s="849"/>
      <c r="X35" s="853"/>
      <c r="Y35" s="854"/>
      <c r="Z35" s="854"/>
      <c r="AA35" s="855"/>
      <c r="AB35" s="313"/>
      <c r="AC35" s="310"/>
      <c r="AD35" s="310"/>
      <c r="AE35" s="914"/>
    </row>
    <row r="36" spans="1:44" ht="22.9" customHeight="1">
      <c r="A36" s="879">
        <v>3</v>
      </c>
      <c r="B36" s="880"/>
      <c r="C36" s="829"/>
      <c r="D36" s="830"/>
      <c r="E36" s="831"/>
      <c r="F36" s="886" t="str">
        <f>IF(C36="","",VLOOKUP(C36,'Graduate School Code(FY2024)'!$A$2:$D$700,2,FALSE))</f>
        <v/>
      </c>
      <c r="G36" s="887"/>
      <c r="H36" s="887"/>
      <c r="I36" s="887"/>
      <c r="J36" s="888"/>
      <c r="K36" s="867" t="str">
        <f>IF(C36="","",VLOOKUP(C36,'Graduate School Code(FY2024)'!$A$2:$D$700,3,FALSE))</f>
        <v/>
      </c>
      <c r="L36" s="868"/>
      <c r="M36" s="868"/>
      <c r="N36" s="868"/>
      <c r="O36" s="868"/>
      <c r="P36" s="869"/>
      <c r="Q36" s="867" t="str">
        <f>IF(C36="","",VLOOKUP(C36,'Graduate School Code(FY2024)'!$A$2:$D$700,4,FALSE))</f>
        <v/>
      </c>
      <c r="R36" s="868"/>
      <c r="S36" s="868"/>
      <c r="T36" s="868"/>
      <c r="U36" s="868"/>
      <c r="V36" s="868"/>
      <c r="W36" s="869"/>
      <c r="X36" s="873"/>
      <c r="Y36" s="874"/>
      <c r="Z36" s="874"/>
      <c r="AA36" s="875"/>
      <c r="AB36" s="911" t="str">
        <f>IFERROR(IF($X$36="Master",INDEX('Graduate School Code(FY2024)'!$A$1:$I$700,MATCH($C$36,'Graduate School Code(FY2024)'!$A$1:$A$700,0),5),IF($X$36="PhD",INDEX('Graduate School Code(FY2024)'!$A$1:$I$700,MATCH($C$36,'Graduate School Code(FY2024)'!$A$1:$A$700,0),7),"")),"")</f>
        <v/>
      </c>
      <c r="AC36" s="912"/>
      <c r="AD36" s="912"/>
      <c r="AE36" s="913"/>
    </row>
    <row r="37" spans="1:44" ht="11.5" customHeight="1">
      <c r="A37" s="879"/>
      <c r="B37" s="880"/>
      <c r="C37" s="832"/>
      <c r="D37" s="833"/>
      <c r="E37" s="834"/>
      <c r="F37" s="838"/>
      <c r="G37" s="839"/>
      <c r="H37" s="839"/>
      <c r="I37" s="839"/>
      <c r="J37" s="840"/>
      <c r="K37" s="844"/>
      <c r="L37" s="845"/>
      <c r="M37" s="845"/>
      <c r="N37" s="845"/>
      <c r="O37" s="845"/>
      <c r="P37" s="846"/>
      <c r="Q37" s="844"/>
      <c r="R37" s="845"/>
      <c r="S37" s="845"/>
      <c r="T37" s="845"/>
      <c r="U37" s="845"/>
      <c r="V37" s="845"/>
      <c r="W37" s="846"/>
      <c r="X37" s="850"/>
      <c r="Y37" s="851"/>
      <c r="Z37" s="851"/>
      <c r="AA37" s="852"/>
      <c r="AB37" s="859" t="str">
        <f>IF($AB$36="mandatory","Input the name of supervisor","")</f>
        <v/>
      </c>
      <c r="AC37" s="860"/>
      <c r="AD37" s="860"/>
      <c r="AE37" s="861"/>
    </row>
    <row r="38" spans="1:44" ht="11.5" customHeight="1">
      <c r="A38" s="879"/>
      <c r="B38" s="880"/>
      <c r="C38" s="832"/>
      <c r="D38" s="833"/>
      <c r="E38" s="834"/>
      <c r="F38" s="838"/>
      <c r="G38" s="839"/>
      <c r="H38" s="839"/>
      <c r="I38" s="839"/>
      <c r="J38" s="840"/>
      <c r="K38" s="844"/>
      <c r="L38" s="845"/>
      <c r="M38" s="845"/>
      <c r="N38" s="845"/>
      <c r="O38" s="845"/>
      <c r="P38" s="846"/>
      <c r="Q38" s="844"/>
      <c r="R38" s="845"/>
      <c r="S38" s="845"/>
      <c r="T38" s="845"/>
      <c r="U38" s="845"/>
      <c r="V38" s="845"/>
      <c r="W38" s="846"/>
      <c r="X38" s="850"/>
      <c r="Y38" s="851"/>
      <c r="Z38" s="851"/>
      <c r="AA38" s="852"/>
      <c r="AB38" s="862" t="str">
        <f>IFERROR(IF(AND($X$36="Master",$AB$36="mandatory"),HYPERLINK(INDEX('Graduate School Code(FY2024)'!$A$1:$I$700,MATCH($C$36,'Graduate School Code(FY2024)'!$A$1:$A$700,0),6),"Select from HERE"),IF(AND($X$36="PhD",$AB$36="mandatory"),HYPERLINK(INDEX('Graduate School Code(FY2024)'!$A$1:$I$700,MATCH($C$36,'Graduate School Code(FY2024)'!$A$1:$A$700,0),8),"Select from HERE"),"")),"")</f>
        <v/>
      </c>
      <c r="AC38" s="863"/>
      <c r="AD38" s="863"/>
      <c r="AE38" s="864"/>
    </row>
    <row r="39" spans="1:44" ht="15" customHeight="1">
      <c r="A39" s="879"/>
      <c r="B39" s="880"/>
      <c r="C39" s="832"/>
      <c r="D39" s="833"/>
      <c r="E39" s="834"/>
      <c r="F39" s="838"/>
      <c r="G39" s="839"/>
      <c r="H39" s="839"/>
      <c r="I39" s="839"/>
      <c r="J39" s="840"/>
      <c r="K39" s="844"/>
      <c r="L39" s="845"/>
      <c r="M39" s="845"/>
      <c r="N39" s="845"/>
      <c r="O39" s="845"/>
      <c r="P39" s="846"/>
      <c r="Q39" s="844"/>
      <c r="R39" s="845"/>
      <c r="S39" s="845"/>
      <c r="T39" s="845"/>
      <c r="U39" s="845"/>
      <c r="V39" s="845"/>
      <c r="W39" s="846"/>
      <c r="X39" s="850"/>
      <c r="Y39" s="851"/>
      <c r="Z39" s="851"/>
      <c r="AA39" s="852"/>
      <c r="AB39" s="892"/>
      <c r="AC39" s="288"/>
      <c r="AD39" s="288"/>
      <c r="AE39" s="893"/>
    </row>
    <row r="40" spans="1:44" ht="15" customHeight="1">
      <c r="A40" s="879"/>
      <c r="B40" s="880"/>
      <c r="C40" s="832"/>
      <c r="D40" s="833"/>
      <c r="E40" s="834"/>
      <c r="F40" s="838"/>
      <c r="G40" s="839"/>
      <c r="H40" s="839"/>
      <c r="I40" s="839"/>
      <c r="J40" s="840"/>
      <c r="K40" s="844"/>
      <c r="L40" s="845"/>
      <c r="M40" s="845"/>
      <c r="N40" s="845"/>
      <c r="O40" s="845"/>
      <c r="P40" s="846"/>
      <c r="Q40" s="844"/>
      <c r="R40" s="845"/>
      <c r="S40" s="845"/>
      <c r="T40" s="845"/>
      <c r="U40" s="845"/>
      <c r="V40" s="845"/>
      <c r="W40" s="846"/>
      <c r="X40" s="850"/>
      <c r="Y40" s="851"/>
      <c r="Z40" s="851"/>
      <c r="AA40" s="852"/>
      <c r="AB40" s="290"/>
      <c r="AC40" s="291"/>
      <c r="AD40" s="291"/>
      <c r="AE40" s="894"/>
    </row>
    <row r="41" spans="1:44" ht="15" customHeight="1">
      <c r="A41" s="879"/>
      <c r="B41" s="880"/>
      <c r="C41" s="832"/>
      <c r="D41" s="833"/>
      <c r="E41" s="834"/>
      <c r="F41" s="838"/>
      <c r="G41" s="839"/>
      <c r="H41" s="839"/>
      <c r="I41" s="839"/>
      <c r="J41" s="840"/>
      <c r="K41" s="844"/>
      <c r="L41" s="845"/>
      <c r="M41" s="845"/>
      <c r="N41" s="845"/>
      <c r="O41" s="845"/>
      <c r="P41" s="846"/>
      <c r="Q41" s="844"/>
      <c r="R41" s="845"/>
      <c r="S41" s="845"/>
      <c r="T41" s="845"/>
      <c r="U41" s="845"/>
      <c r="V41" s="845"/>
      <c r="W41" s="846"/>
      <c r="X41" s="850"/>
      <c r="Y41" s="851"/>
      <c r="Z41" s="851"/>
      <c r="AA41" s="852"/>
      <c r="AB41" s="290"/>
      <c r="AC41" s="291"/>
      <c r="AD41" s="291"/>
      <c r="AE41" s="894"/>
    </row>
    <row r="42" spans="1:44" ht="15" customHeight="1" thickBot="1">
      <c r="A42" s="881"/>
      <c r="B42" s="882"/>
      <c r="C42" s="883"/>
      <c r="D42" s="884"/>
      <c r="E42" s="885"/>
      <c r="F42" s="889"/>
      <c r="G42" s="890"/>
      <c r="H42" s="890"/>
      <c r="I42" s="890"/>
      <c r="J42" s="891"/>
      <c r="K42" s="870"/>
      <c r="L42" s="871"/>
      <c r="M42" s="871"/>
      <c r="N42" s="871"/>
      <c r="O42" s="871"/>
      <c r="P42" s="872"/>
      <c r="Q42" s="870"/>
      <c r="R42" s="871"/>
      <c r="S42" s="871"/>
      <c r="T42" s="871"/>
      <c r="U42" s="871"/>
      <c r="V42" s="871"/>
      <c r="W42" s="872"/>
      <c r="X42" s="876"/>
      <c r="Y42" s="877"/>
      <c r="Z42" s="877"/>
      <c r="AA42" s="878"/>
      <c r="AB42" s="895"/>
      <c r="AC42" s="896"/>
      <c r="AD42" s="896"/>
      <c r="AE42" s="897"/>
    </row>
    <row r="43" spans="1:44" ht="15" customHeight="1">
      <c r="A43" s="4"/>
      <c r="B43" s="4"/>
      <c r="C43" s="4"/>
      <c r="D43" s="11"/>
      <c r="E43" s="7"/>
      <c r="F43" s="7"/>
      <c r="G43" s="7"/>
      <c r="H43" s="7"/>
      <c r="I43" s="7"/>
      <c r="J43" s="7"/>
      <c r="K43" s="7"/>
      <c r="L43" s="8"/>
      <c r="M43" s="8"/>
      <c r="N43" s="8"/>
      <c r="O43" s="8"/>
      <c r="P43" s="8"/>
      <c r="Q43" s="8"/>
      <c r="R43" s="8"/>
      <c r="S43" s="8"/>
      <c r="T43" s="8"/>
      <c r="U43" s="8"/>
      <c r="V43" s="8"/>
      <c r="W43" s="8"/>
      <c r="X43" s="8"/>
      <c r="Y43" s="7"/>
      <c r="Z43" s="7"/>
      <c r="AA43" s="7"/>
      <c r="AB43" s="7"/>
      <c r="AC43" s="7"/>
      <c r="AD43" s="7"/>
      <c r="AE43" s="7"/>
    </row>
    <row r="44" spans="1:44" ht="15" customHeight="1">
      <c r="A44" s="5"/>
      <c r="B44" s="5"/>
      <c r="C44" s="5"/>
      <c r="D44" s="12"/>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44" ht="15" customHeight="1">
      <c r="A45" s="14" t="s">
        <v>123</v>
      </c>
      <c r="B45" s="23" t="s">
        <v>1946</v>
      </c>
      <c r="C45" s="9"/>
      <c r="D45" s="22"/>
      <c r="E45" s="2"/>
      <c r="F45" s="2"/>
      <c r="G45" s="2"/>
      <c r="H45" s="2"/>
      <c r="I45" s="2"/>
      <c r="J45" s="2"/>
      <c r="K45" s="2"/>
      <c r="R45" s="5"/>
      <c r="S45" s="5"/>
      <c r="T45" s="5"/>
      <c r="U45" s="5"/>
      <c r="V45" s="5"/>
      <c r="W45" s="5"/>
      <c r="X45" s="5"/>
      <c r="Y45" s="5"/>
      <c r="Z45" s="5"/>
      <c r="AA45" s="5"/>
      <c r="AB45" s="5"/>
      <c r="AC45" s="5"/>
      <c r="AD45" s="5"/>
      <c r="AE45" s="5"/>
    </row>
    <row r="46" spans="1:44" ht="42.65" customHeight="1">
      <c r="A46" s="866" t="s">
        <v>1947</v>
      </c>
      <c r="B46" s="866"/>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c r="AD46" s="866"/>
      <c r="AE46" s="866"/>
      <c r="AF46" s="3"/>
      <c r="AG46" s="3"/>
      <c r="AH46" s="3"/>
      <c r="AI46" s="3"/>
      <c r="AJ46" s="3"/>
      <c r="AK46" s="3"/>
      <c r="AL46" s="3"/>
      <c r="AM46" s="3"/>
      <c r="AN46" s="3"/>
      <c r="AO46" s="3"/>
      <c r="AP46" s="3"/>
      <c r="AQ46" s="3"/>
      <c r="AR46" s="3"/>
    </row>
    <row r="47" spans="1:44" ht="42.65" customHeight="1">
      <c r="A47" s="865" t="s">
        <v>1948</v>
      </c>
      <c r="B47" s="865"/>
      <c r="C47" s="865"/>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3"/>
      <c r="AG47" s="3"/>
      <c r="AH47" s="3"/>
      <c r="AI47" s="3"/>
      <c r="AJ47" s="3"/>
      <c r="AK47" s="3"/>
      <c r="AL47" s="3"/>
      <c r="AM47" s="3"/>
      <c r="AN47" s="3"/>
      <c r="AO47" s="3"/>
      <c r="AP47" s="3"/>
      <c r="AQ47" s="3"/>
      <c r="AR47" s="3"/>
    </row>
  </sheetData>
  <mergeCells count="47">
    <mergeCell ref="AB39:AE42"/>
    <mergeCell ref="A46:AE46"/>
    <mergeCell ref="A47:AE47"/>
    <mergeCell ref="AB32:AE35"/>
    <mergeCell ref="A36:B42"/>
    <mergeCell ref="C36:E42"/>
    <mergeCell ref="F36:J42"/>
    <mergeCell ref="K36:P42"/>
    <mergeCell ref="Q36:W42"/>
    <mergeCell ref="X36:AA42"/>
    <mergeCell ref="AB36:AE36"/>
    <mergeCell ref="AB37:AE37"/>
    <mergeCell ref="AB38:AE38"/>
    <mergeCell ref="AB25:AE28"/>
    <mergeCell ref="A29:B35"/>
    <mergeCell ref="C29:E35"/>
    <mergeCell ref="F29:J35"/>
    <mergeCell ref="K29:P35"/>
    <mergeCell ref="Q29:W35"/>
    <mergeCell ref="X29:AA35"/>
    <mergeCell ref="AB29:AE29"/>
    <mergeCell ref="AB30:AE30"/>
    <mergeCell ref="AB31:AE31"/>
    <mergeCell ref="AB20:AE21"/>
    <mergeCell ref="A22:B28"/>
    <mergeCell ref="C22:E28"/>
    <mergeCell ref="F22:J28"/>
    <mergeCell ref="K22:P28"/>
    <mergeCell ref="Q22:W28"/>
    <mergeCell ref="X22:AA28"/>
    <mergeCell ref="AB22:AE22"/>
    <mergeCell ref="AB23:AE23"/>
    <mergeCell ref="AB24:AE24"/>
    <mergeCell ref="A20:B21"/>
    <mergeCell ref="C20:E21"/>
    <mergeCell ref="F20:J21"/>
    <mergeCell ref="K20:P21"/>
    <mergeCell ref="Q20:W21"/>
    <mergeCell ref="X20:AA21"/>
    <mergeCell ref="A17:C18"/>
    <mergeCell ref="D17:I18"/>
    <mergeCell ref="R17:AE18"/>
    <mergeCell ref="S2:AE2"/>
    <mergeCell ref="A4:AE5"/>
    <mergeCell ref="A7:AE12"/>
    <mergeCell ref="A13:AE13"/>
    <mergeCell ref="A15:AE16"/>
  </mergeCells>
  <phoneticPr fontId="1"/>
  <conditionalFormatting sqref="C22:C24">
    <cfRule type="expression" dxfId="45" priority="20">
      <formula>C22=""</formula>
    </cfRule>
  </conditionalFormatting>
  <conditionalFormatting sqref="C29:E42">
    <cfRule type="containsBlanks" dxfId="44" priority="6">
      <formula>LEN(TRIM(C29))=0</formula>
    </cfRule>
  </conditionalFormatting>
  <conditionalFormatting sqref="D17:I18">
    <cfRule type="notContainsBlanks" dxfId="43" priority="7">
      <formula>LEN(TRIM(D17))&gt;0</formula>
    </cfRule>
  </conditionalFormatting>
  <conditionalFormatting sqref="R17:AE18">
    <cfRule type="containsBlanks" dxfId="42" priority="5">
      <formula>LEN(TRIM(R17))=0</formula>
    </cfRule>
  </conditionalFormatting>
  <conditionalFormatting sqref="X22:AA42">
    <cfRule type="cellIs" dxfId="41" priority="1" operator="equal">
      <formula>""</formula>
    </cfRule>
  </conditionalFormatting>
  <conditionalFormatting sqref="AB24:AE24">
    <cfRule type="expression" dxfId="40" priority="3">
      <formula>$AD$23=3</formula>
    </cfRule>
    <cfRule type="expression" dxfId="39" priority="4">
      <formula>$AD$23=2</formula>
    </cfRule>
  </conditionalFormatting>
  <conditionalFormatting sqref="AB25:AE28">
    <cfRule type="expression" dxfId="38" priority="12">
      <formula>$AB$22="Master's degree candidates are not accepted"</formula>
    </cfRule>
    <cfRule type="expression" dxfId="37" priority="13">
      <formula>$AB$22="PhD candidates are not accepted"</formula>
    </cfRule>
    <cfRule type="expression" dxfId="36" priority="18">
      <formula>AND($AB$22="mandatory",$AB$25="")</formula>
    </cfRule>
  </conditionalFormatting>
  <conditionalFormatting sqref="AB32:AE35">
    <cfRule type="expression" dxfId="35" priority="9">
      <formula>$AB$29="PhD candidates are not accepted"</formula>
    </cfRule>
    <cfRule type="expression" dxfId="34" priority="11">
      <formula>$AB$29="Master's degree candidates are not accepted"</formula>
    </cfRule>
    <cfRule type="expression" dxfId="33" priority="15">
      <formula>AND($AB$29="mandatory",$AB$32="")</formula>
    </cfRule>
  </conditionalFormatting>
  <conditionalFormatting sqref="AB39:AE42">
    <cfRule type="expression" dxfId="32" priority="8">
      <formula>$AB$36="PhD candidates are not accepted"</formula>
    </cfRule>
    <cfRule type="expression" dxfId="31" priority="10">
      <formula>$AB$36="Master's degree candidates are not accepted"</formula>
    </cfRule>
    <cfRule type="expression" dxfId="30" priority="14">
      <formula>AND($AB$36="mandatory",$AB$39="")</formula>
    </cfRule>
  </conditionalFormatting>
  <dataValidations count="1">
    <dataValidation type="list" allowBlank="1" showInputMessage="1" showErrorMessage="1" sqref="X22:AA42" xr:uid="{46CC7BC7-6AD1-40B6-A845-497BF2BA2BF6}">
      <formula1>"Master,PhD"</formula1>
    </dataValidation>
  </dataValidations>
  <pageMargins left="0.7" right="0.7" top="0.75" bottom="0.75" header="0.3" footer="0.3"/>
  <pageSetup paperSize="9" scale="83"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AE250"/>
  <sheetViews>
    <sheetView topLeftCell="F1" workbookViewId="0">
      <selection activeCell="Q2" sqref="Q2"/>
    </sheetView>
  </sheetViews>
  <sheetFormatPr defaultColWidth="8.7265625" defaultRowHeight="11"/>
  <cols>
    <col min="1" max="1" width="39.7265625" style="145" customWidth="1"/>
    <col min="2" max="2" width="3.54296875" style="145" bestFit="1" customWidth="1"/>
    <col min="3" max="3" width="5.26953125" style="145" bestFit="1" customWidth="1"/>
    <col min="4" max="7" width="6" style="145" bestFit="1" customWidth="1"/>
    <col min="8" max="8" width="9.26953125" style="145" bestFit="1" customWidth="1"/>
    <col min="9" max="9" width="14.26953125" style="145" customWidth="1"/>
    <col min="10" max="10" width="8.7265625" style="145" customWidth="1"/>
    <col min="11" max="11" width="7.54296875" style="145" bestFit="1" customWidth="1"/>
    <col min="12" max="12" width="7.54296875" style="145" customWidth="1"/>
    <col min="13" max="13" width="10.81640625" style="145" customWidth="1"/>
    <col min="14" max="14" width="4.54296875" style="145" customWidth="1"/>
    <col min="15" max="15" width="10.453125" style="145" customWidth="1"/>
    <col min="16" max="16" width="10.26953125" style="145" customWidth="1"/>
    <col min="17" max="17" width="7.7265625" style="145" customWidth="1"/>
    <col min="18" max="18" width="11.7265625" style="145" customWidth="1"/>
    <col min="19" max="19" width="50.7265625" style="145" customWidth="1"/>
    <col min="20" max="20" width="10.81640625" style="145" bestFit="1" customWidth="1"/>
    <col min="21" max="21" width="25.54296875" style="145" customWidth="1"/>
    <col min="22" max="22" width="6" style="145" bestFit="1" customWidth="1"/>
    <col min="23" max="23" width="8.36328125" style="145" bestFit="1" customWidth="1"/>
    <col min="24" max="24" width="4.36328125" style="145" bestFit="1" customWidth="1"/>
    <col min="25" max="25" width="8.7265625" style="145"/>
    <col min="26" max="26" width="5.26953125" style="145" bestFit="1" customWidth="1"/>
    <col min="27" max="28" width="6" style="145" bestFit="1" customWidth="1"/>
    <col min="29" max="30" width="23.81640625" style="145" customWidth="1"/>
    <col min="31" max="31" width="21.54296875" style="145" customWidth="1"/>
    <col min="32" max="16384" width="8.7265625" style="145"/>
  </cols>
  <sheetData>
    <row r="1" spans="1:31" s="148" customFormat="1" ht="44">
      <c r="A1" s="147" t="s">
        <v>208</v>
      </c>
      <c r="B1" s="147" t="s">
        <v>55</v>
      </c>
      <c r="C1" s="147" t="s">
        <v>56</v>
      </c>
      <c r="D1" s="147" t="s">
        <v>209</v>
      </c>
      <c r="E1" s="147" t="s">
        <v>210</v>
      </c>
      <c r="F1" s="147" t="s">
        <v>211</v>
      </c>
      <c r="G1" s="147" t="s">
        <v>212</v>
      </c>
      <c r="H1" s="147" t="s">
        <v>213</v>
      </c>
      <c r="I1" s="147" t="s">
        <v>14</v>
      </c>
      <c r="J1" s="147" t="s">
        <v>214</v>
      </c>
      <c r="K1" s="147" t="s">
        <v>215</v>
      </c>
      <c r="L1" s="147" t="s">
        <v>2773</v>
      </c>
      <c r="M1" s="147" t="s">
        <v>71</v>
      </c>
      <c r="N1" s="147" t="s">
        <v>216</v>
      </c>
      <c r="O1" s="152" t="s">
        <v>217</v>
      </c>
      <c r="P1" s="152" t="s">
        <v>91</v>
      </c>
      <c r="Q1" s="152" t="s">
        <v>95</v>
      </c>
      <c r="R1" s="152" t="s">
        <v>99</v>
      </c>
      <c r="S1" s="147" t="s">
        <v>218</v>
      </c>
      <c r="T1" s="147" t="s">
        <v>26</v>
      </c>
      <c r="U1" s="147" t="s">
        <v>219</v>
      </c>
      <c r="V1" s="147" t="s">
        <v>220</v>
      </c>
      <c r="W1" s="147" t="s">
        <v>221</v>
      </c>
      <c r="X1" s="147" t="s">
        <v>222</v>
      </c>
      <c r="Y1" s="147" t="s">
        <v>223</v>
      </c>
      <c r="Z1" s="147" t="s">
        <v>224</v>
      </c>
      <c r="AA1" s="147" t="s">
        <v>225</v>
      </c>
      <c r="AB1" s="147" t="s">
        <v>226</v>
      </c>
      <c r="AC1" s="147"/>
      <c r="AD1" s="195" t="s">
        <v>227</v>
      </c>
      <c r="AE1" s="197" t="s">
        <v>228</v>
      </c>
    </row>
    <row r="2" spans="1:31" s="144" customFormat="1" ht="22.9" customHeight="1">
      <c r="A2" s="144" t="s">
        <v>229</v>
      </c>
      <c r="B2" s="144">
        <v>1</v>
      </c>
      <c r="C2" s="144" t="s">
        <v>230</v>
      </c>
      <c r="D2" s="144">
        <v>1</v>
      </c>
      <c r="E2" s="144">
        <v>1971</v>
      </c>
      <c r="F2" s="144">
        <v>2017</v>
      </c>
      <c r="G2" s="144">
        <v>2023</v>
      </c>
      <c r="H2" s="144" t="s">
        <v>231</v>
      </c>
      <c r="I2" s="144" t="s">
        <v>232</v>
      </c>
      <c r="J2" s="146" t="s">
        <v>233</v>
      </c>
      <c r="L2" s="144" t="s">
        <v>234</v>
      </c>
      <c r="M2" s="144" t="s">
        <v>217</v>
      </c>
      <c r="N2" s="144" t="s">
        <v>235</v>
      </c>
      <c r="O2" s="144" t="s">
        <v>236</v>
      </c>
      <c r="P2" s="144" t="s">
        <v>237</v>
      </c>
      <c r="Q2" s="144" t="s">
        <v>2774</v>
      </c>
      <c r="R2" s="144" t="s">
        <v>238</v>
      </c>
      <c r="S2" s="144" t="s">
        <v>239</v>
      </c>
      <c r="T2" s="144" t="s">
        <v>240</v>
      </c>
      <c r="U2" s="144" t="s">
        <v>241</v>
      </c>
      <c r="V2" s="144" t="s">
        <v>242</v>
      </c>
      <c r="W2" s="144" t="s">
        <v>243</v>
      </c>
      <c r="X2" s="144" t="s">
        <v>235</v>
      </c>
      <c r="Y2" s="144" t="s">
        <v>244</v>
      </c>
      <c r="Z2" s="144">
        <v>1</v>
      </c>
      <c r="AA2" s="144">
        <v>0</v>
      </c>
      <c r="AB2" s="144">
        <v>0</v>
      </c>
      <c r="AC2" s="144" t="s">
        <v>245</v>
      </c>
      <c r="AD2" s="144" t="s">
        <v>246</v>
      </c>
      <c r="AE2" s="144" t="s">
        <v>247</v>
      </c>
    </row>
    <row r="3" spans="1:31" s="144" customFormat="1" ht="22.9" customHeight="1">
      <c r="A3" s="144" t="s">
        <v>248</v>
      </c>
      <c r="B3" s="144">
        <v>2</v>
      </c>
      <c r="C3" s="144" t="s">
        <v>249</v>
      </c>
      <c r="D3" s="144">
        <v>2</v>
      </c>
      <c r="E3" s="144">
        <v>1972</v>
      </c>
      <c r="F3" s="144">
        <v>2018</v>
      </c>
      <c r="G3" s="144">
        <v>2024</v>
      </c>
      <c r="H3" s="144" t="s">
        <v>250</v>
      </c>
      <c r="I3" s="144" t="s">
        <v>251</v>
      </c>
      <c r="J3" s="146" t="s">
        <v>252</v>
      </c>
      <c r="L3" s="144" t="s">
        <v>253</v>
      </c>
      <c r="M3" s="144" t="s">
        <v>91</v>
      </c>
      <c r="N3" s="144" t="s">
        <v>254</v>
      </c>
      <c r="O3" s="144" t="s">
        <v>255</v>
      </c>
      <c r="R3" s="144" t="s">
        <v>256</v>
      </c>
      <c r="S3" s="144" t="s">
        <v>257</v>
      </c>
      <c r="T3" s="144" t="s">
        <v>258</v>
      </c>
      <c r="U3" s="144" t="s">
        <v>259</v>
      </c>
      <c r="V3" s="144" t="s">
        <v>207</v>
      </c>
      <c r="W3" s="144" t="s">
        <v>260</v>
      </c>
      <c r="X3" s="144" t="s">
        <v>254</v>
      </c>
      <c r="Y3" s="144" t="s">
        <v>261</v>
      </c>
      <c r="Z3" s="144">
        <v>2</v>
      </c>
      <c r="AA3" s="144">
        <v>1</v>
      </c>
      <c r="AB3" s="144">
        <v>1</v>
      </c>
      <c r="AC3" s="144" t="s">
        <v>262</v>
      </c>
      <c r="AD3" s="144" t="s">
        <v>263</v>
      </c>
      <c r="AE3" s="144" t="s">
        <v>264</v>
      </c>
    </row>
    <row r="4" spans="1:31" s="144" customFormat="1" ht="22.9" customHeight="1">
      <c r="A4" s="144" t="s">
        <v>265</v>
      </c>
      <c r="B4" s="144">
        <v>3</v>
      </c>
      <c r="C4" s="144" t="s">
        <v>266</v>
      </c>
      <c r="D4" s="144">
        <v>3</v>
      </c>
      <c r="E4" s="144">
        <v>1973</v>
      </c>
      <c r="F4" s="144">
        <v>2019</v>
      </c>
      <c r="G4" s="144">
        <v>2025</v>
      </c>
      <c r="H4" s="144" t="s">
        <v>267</v>
      </c>
      <c r="I4" s="144" t="s">
        <v>268</v>
      </c>
      <c r="J4" s="146" t="s">
        <v>269</v>
      </c>
      <c r="L4" s="144" t="s">
        <v>270</v>
      </c>
      <c r="M4" s="144" t="s">
        <v>95</v>
      </c>
      <c r="N4" s="144" t="s">
        <v>271</v>
      </c>
      <c r="O4" s="144" t="s">
        <v>272</v>
      </c>
      <c r="R4" s="144" t="s">
        <v>273</v>
      </c>
      <c r="S4" s="144" t="s">
        <v>274</v>
      </c>
      <c r="T4" s="144" t="s">
        <v>275</v>
      </c>
      <c r="U4" s="144" t="s">
        <v>276</v>
      </c>
      <c r="V4" s="144" t="s">
        <v>277</v>
      </c>
      <c r="X4" s="144" t="s">
        <v>278</v>
      </c>
      <c r="Y4" s="144" t="s">
        <v>279</v>
      </c>
      <c r="AA4" s="144">
        <v>2</v>
      </c>
      <c r="AB4" s="144">
        <v>2</v>
      </c>
      <c r="AD4" s="144" t="s">
        <v>280</v>
      </c>
      <c r="AE4" s="144" t="s">
        <v>281</v>
      </c>
    </row>
    <row r="5" spans="1:31" s="144" customFormat="1" ht="22.9" customHeight="1">
      <c r="A5" s="144" t="s">
        <v>282</v>
      </c>
      <c r="B5" s="144">
        <v>4</v>
      </c>
      <c r="C5" s="144" t="s">
        <v>283</v>
      </c>
      <c r="D5" s="144">
        <v>4</v>
      </c>
      <c r="E5" s="144">
        <v>1974</v>
      </c>
      <c r="F5" s="144">
        <v>2020</v>
      </c>
      <c r="I5" s="144" t="s">
        <v>284</v>
      </c>
      <c r="J5" s="146" t="s">
        <v>285</v>
      </c>
      <c r="L5" s="144" t="s">
        <v>286</v>
      </c>
      <c r="M5" s="144" t="s">
        <v>99</v>
      </c>
      <c r="N5" s="144" t="s">
        <v>287</v>
      </c>
      <c r="R5" s="144" t="s">
        <v>288</v>
      </c>
      <c r="S5" s="144" t="s">
        <v>289</v>
      </c>
      <c r="T5" s="144" t="s">
        <v>290</v>
      </c>
      <c r="U5" s="144" t="s">
        <v>291</v>
      </c>
      <c r="X5" s="144" t="s">
        <v>287</v>
      </c>
      <c r="Y5" s="144" t="s">
        <v>292</v>
      </c>
      <c r="AA5" s="144">
        <v>3</v>
      </c>
      <c r="AB5" s="144">
        <v>3</v>
      </c>
      <c r="AE5" s="144" t="s">
        <v>293</v>
      </c>
    </row>
    <row r="6" spans="1:31" s="144" customFormat="1" ht="22.9" customHeight="1">
      <c r="A6" s="144" t="s">
        <v>294</v>
      </c>
      <c r="B6" s="144">
        <v>5</v>
      </c>
      <c r="C6" s="144" t="s">
        <v>295</v>
      </c>
      <c r="D6" s="144">
        <v>5</v>
      </c>
      <c r="E6" s="144">
        <v>1975</v>
      </c>
      <c r="F6" s="144">
        <v>2021</v>
      </c>
      <c r="I6" s="144" t="s">
        <v>296</v>
      </c>
      <c r="J6" s="146" t="s">
        <v>297</v>
      </c>
      <c r="L6" s="144" t="s">
        <v>99</v>
      </c>
      <c r="R6" s="144" t="s">
        <v>72</v>
      </c>
      <c r="S6" s="144" t="s">
        <v>298</v>
      </c>
      <c r="T6" s="144" t="s">
        <v>299</v>
      </c>
      <c r="AA6" s="144">
        <v>4</v>
      </c>
      <c r="AB6" s="144">
        <v>4</v>
      </c>
      <c r="AE6" s="144" t="s">
        <v>300</v>
      </c>
    </row>
    <row r="7" spans="1:31" s="144" customFormat="1" ht="22.9" customHeight="1">
      <c r="A7" s="145" t="s">
        <v>2734</v>
      </c>
      <c r="B7" s="144">
        <v>6</v>
      </c>
      <c r="C7" s="144" t="s">
        <v>301</v>
      </c>
      <c r="D7" s="144">
        <v>6</v>
      </c>
      <c r="E7" s="144">
        <v>1976</v>
      </c>
      <c r="F7" s="144">
        <v>2022</v>
      </c>
      <c r="I7" s="144" t="s">
        <v>302</v>
      </c>
      <c r="J7" s="146" t="s">
        <v>303</v>
      </c>
      <c r="L7" s="144" t="s">
        <v>304</v>
      </c>
      <c r="N7" s="149" t="e">
        <f>VLOOKUP('Application Form'!$L$138,List!M2:N5,2,0)</f>
        <v>#N/A</v>
      </c>
      <c r="S7" s="144" t="s">
        <v>305</v>
      </c>
      <c r="T7" s="144" t="s">
        <v>306</v>
      </c>
      <c r="AA7" s="144">
        <v>5</v>
      </c>
      <c r="AB7" s="144">
        <v>5</v>
      </c>
      <c r="AE7" s="144" t="s">
        <v>307</v>
      </c>
    </row>
    <row r="8" spans="1:31" s="144" customFormat="1" ht="22.9" customHeight="1">
      <c r="A8" s="144" t="s">
        <v>308</v>
      </c>
      <c r="B8" s="144">
        <v>7</v>
      </c>
      <c r="C8" s="144" t="s">
        <v>309</v>
      </c>
      <c r="D8" s="144">
        <v>7</v>
      </c>
      <c r="E8" s="144">
        <v>1977</v>
      </c>
      <c r="F8" s="144">
        <v>2023</v>
      </c>
      <c r="I8" s="144" t="s">
        <v>310</v>
      </c>
      <c r="J8" s="146" t="s">
        <v>311</v>
      </c>
      <c r="L8" s="144" t="s">
        <v>312</v>
      </c>
      <c r="T8" s="144" t="s">
        <v>313</v>
      </c>
      <c r="AA8" s="144">
        <v>6</v>
      </c>
      <c r="AB8" s="144">
        <v>6</v>
      </c>
    </row>
    <row r="9" spans="1:31" s="144" customFormat="1" ht="22.9" customHeight="1">
      <c r="A9" s="144" t="s">
        <v>314</v>
      </c>
      <c r="B9" s="144">
        <v>8</v>
      </c>
      <c r="C9" s="144" t="s">
        <v>315</v>
      </c>
      <c r="D9" s="144">
        <v>8</v>
      </c>
      <c r="E9" s="144">
        <v>1978</v>
      </c>
      <c r="F9" s="144">
        <v>2024</v>
      </c>
      <c r="I9" s="144" t="s">
        <v>316</v>
      </c>
      <c r="J9" s="146" t="s">
        <v>317</v>
      </c>
      <c r="T9" s="144" t="s">
        <v>318</v>
      </c>
      <c r="AB9" s="144">
        <v>7</v>
      </c>
    </row>
    <row r="10" spans="1:31" s="144" customFormat="1" ht="22.9" customHeight="1">
      <c r="A10" s="144" t="s">
        <v>319</v>
      </c>
      <c r="B10" s="144">
        <v>9</v>
      </c>
      <c r="C10" s="144" t="s">
        <v>320</v>
      </c>
      <c r="D10" s="144">
        <v>9</v>
      </c>
      <c r="E10" s="144">
        <v>1979</v>
      </c>
      <c r="F10" s="144">
        <v>2025</v>
      </c>
      <c r="I10" s="144" t="s">
        <v>321</v>
      </c>
      <c r="J10" s="146" t="s">
        <v>322</v>
      </c>
      <c r="T10" s="144" t="s">
        <v>323</v>
      </c>
      <c r="AB10" s="144">
        <v>8</v>
      </c>
    </row>
    <row r="11" spans="1:31" s="144" customFormat="1" ht="22.9" customHeight="1">
      <c r="A11" s="144" t="s">
        <v>324</v>
      </c>
      <c r="B11" s="144">
        <v>10</v>
      </c>
      <c r="C11" s="144" t="s">
        <v>325</v>
      </c>
      <c r="D11" s="144">
        <v>10</v>
      </c>
      <c r="E11" s="144">
        <v>1980</v>
      </c>
      <c r="F11" s="144">
        <v>2026</v>
      </c>
      <c r="I11" s="144" t="s">
        <v>326</v>
      </c>
      <c r="J11" s="146" t="s">
        <v>327</v>
      </c>
      <c r="T11" s="144" t="s">
        <v>328</v>
      </c>
      <c r="AB11" s="144">
        <v>9</v>
      </c>
    </row>
    <row r="12" spans="1:31" s="144" customFormat="1" ht="22.9" customHeight="1">
      <c r="A12" s="144" t="s">
        <v>329</v>
      </c>
      <c r="B12" s="144">
        <v>11</v>
      </c>
      <c r="C12" s="144" t="s">
        <v>330</v>
      </c>
      <c r="D12" s="144">
        <v>11</v>
      </c>
      <c r="E12" s="144">
        <v>1981</v>
      </c>
      <c r="F12" s="144">
        <v>2027</v>
      </c>
      <c r="I12" s="144" t="s">
        <v>331</v>
      </c>
      <c r="J12" s="146" t="s">
        <v>332</v>
      </c>
      <c r="T12" s="144" t="s">
        <v>333</v>
      </c>
      <c r="AB12" s="144">
        <v>10</v>
      </c>
    </row>
    <row r="13" spans="1:31" s="144" customFormat="1" ht="22.9" customHeight="1">
      <c r="A13" s="144" t="s">
        <v>334</v>
      </c>
      <c r="B13" s="144">
        <v>12</v>
      </c>
      <c r="C13" s="144" t="s">
        <v>335</v>
      </c>
      <c r="D13" s="144">
        <v>12</v>
      </c>
      <c r="E13" s="144">
        <v>1982</v>
      </c>
      <c r="F13" s="144">
        <v>2028</v>
      </c>
      <c r="I13" s="144" t="s">
        <v>336</v>
      </c>
      <c r="J13" s="146" t="s">
        <v>337</v>
      </c>
      <c r="T13" s="144" t="s">
        <v>72</v>
      </c>
      <c r="AB13" s="144">
        <v>11</v>
      </c>
    </row>
    <row r="14" spans="1:31" s="144" customFormat="1" ht="22.9" customHeight="1">
      <c r="A14" s="144" t="s">
        <v>338</v>
      </c>
      <c r="B14" s="144">
        <v>13</v>
      </c>
      <c r="E14" s="144">
        <v>1983</v>
      </c>
      <c r="F14" s="144">
        <v>2029</v>
      </c>
      <c r="I14" s="144" t="s">
        <v>339</v>
      </c>
      <c r="J14" s="146" t="s">
        <v>340</v>
      </c>
      <c r="AB14" s="144">
        <v>12</v>
      </c>
    </row>
    <row r="15" spans="1:31" s="144" customFormat="1" ht="22.9" customHeight="1">
      <c r="B15" s="144">
        <v>14</v>
      </c>
      <c r="C15" s="150" t="s">
        <v>341</v>
      </c>
      <c r="D15" s="150" t="e">
        <f>VLOOKUP('Application Form'!$AD$30,List!C2:D13,2,0)</f>
        <v>#N/A</v>
      </c>
      <c r="E15" s="144">
        <v>1984</v>
      </c>
      <c r="F15" s="144">
        <v>2030</v>
      </c>
      <c r="I15" s="144" t="s">
        <v>342</v>
      </c>
      <c r="J15" s="146" t="s">
        <v>343</v>
      </c>
    </row>
    <row r="16" spans="1:31" s="144" customFormat="1" ht="22.9" customHeight="1">
      <c r="B16" s="144">
        <v>15</v>
      </c>
      <c r="C16" s="150" t="s">
        <v>344</v>
      </c>
      <c r="D16" s="150" t="e">
        <f>VLOOKUP('Application Form'!$N$99,List!C2:D13,2,0)</f>
        <v>#N/A</v>
      </c>
      <c r="E16" s="144">
        <v>1985</v>
      </c>
      <c r="F16" s="144">
        <v>2031</v>
      </c>
      <c r="I16" s="144" t="s">
        <v>345</v>
      </c>
      <c r="J16" s="146" t="s">
        <v>346</v>
      </c>
    </row>
    <row r="17" spans="2:10" s="144" customFormat="1" ht="22.9" customHeight="1">
      <c r="B17" s="144">
        <v>16</v>
      </c>
      <c r="E17" s="144">
        <v>1986</v>
      </c>
      <c r="F17" s="144">
        <v>2032</v>
      </c>
      <c r="I17" s="144" t="s">
        <v>347</v>
      </c>
      <c r="J17" s="146" t="s">
        <v>348</v>
      </c>
    </row>
    <row r="18" spans="2:10" s="144" customFormat="1" ht="22.9" customHeight="1">
      <c r="B18" s="144">
        <v>17</v>
      </c>
      <c r="E18" s="144">
        <v>1987</v>
      </c>
      <c r="I18" s="144" t="s">
        <v>349</v>
      </c>
      <c r="J18" s="146" t="s">
        <v>350</v>
      </c>
    </row>
    <row r="19" spans="2:10" s="144" customFormat="1" ht="22.9" customHeight="1">
      <c r="B19" s="144">
        <v>18</v>
      </c>
      <c r="E19" s="144">
        <v>1988</v>
      </c>
      <c r="I19" s="144" t="s">
        <v>351</v>
      </c>
      <c r="J19" s="146" t="s">
        <v>352</v>
      </c>
    </row>
    <row r="20" spans="2:10" s="144" customFormat="1" ht="22.9" customHeight="1">
      <c r="B20" s="144">
        <v>19</v>
      </c>
      <c r="E20" s="144">
        <v>1989</v>
      </c>
      <c r="I20" s="144" t="s">
        <v>353</v>
      </c>
      <c r="J20" s="146" t="s">
        <v>354</v>
      </c>
    </row>
    <row r="21" spans="2:10" s="144" customFormat="1" ht="22.9" customHeight="1">
      <c r="B21" s="144">
        <v>20</v>
      </c>
      <c r="E21" s="144">
        <v>1990</v>
      </c>
      <c r="I21" s="144" t="s">
        <v>355</v>
      </c>
      <c r="J21" s="146" t="s">
        <v>356</v>
      </c>
    </row>
    <row r="22" spans="2:10" s="144" customFormat="1" ht="22.9" customHeight="1">
      <c r="B22" s="144">
        <v>21</v>
      </c>
      <c r="E22" s="144">
        <v>1991</v>
      </c>
      <c r="I22" s="144" t="s">
        <v>357</v>
      </c>
      <c r="J22" s="146" t="s">
        <v>358</v>
      </c>
    </row>
    <row r="23" spans="2:10" s="144" customFormat="1" ht="22.9" customHeight="1">
      <c r="B23" s="144">
        <v>22</v>
      </c>
      <c r="E23" s="144">
        <v>1992</v>
      </c>
      <c r="I23" s="144" t="s">
        <v>359</v>
      </c>
      <c r="J23" s="146" t="s">
        <v>360</v>
      </c>
    </row>
    <row r="24" spans="2:10" s="144" customFormat="1" ht="22.9" customHeight="1">
      <c r="B24" s="144">
        <v>23</v>
      </c>
      <c r="E24" s="144">
        <v>1993</v>
      </c>
      <c r="I24" s="144" t="s">
        <v>361</v>
      </c>
      <c r="J24" s="146" t="s">
        <v>362</v>
      </c>
    </row>
    <row r="25" spans="2:10" s="144" customFormat="1" ht="22.9" customHeight="1">
      <c r="B25" s="144">
        <v>24</v>
      </c>
      <c r="E25" s="144">
        <v>1994</v>
      </c>
      <c r="I25" s="144" t="s">
        <v>363</v>
      </c>
      <c r="J25" s="146" t="s">
        <v>364</v>
      </c>
    </row>
    <row r="26" spans="2:10" s="144" customFormat="1" ht="22.9" customHeight="1">
      <c r="B26" s="144">
        <v>25</v>
      </c>
      <c r="E26" s="144">
        <v>1995</v>
      </c>
      <c r="I26" s="144" t="s">
        <v>365</v>
      </c>
      <c r="J26" s="146" t="s">
        <v>366</v>
      </c>
    </row>
    <row r="27" spans="2:10" s="144" customFormat="1" ht="22.9" customHeight="1">
      <c r="B27" s="144">
        <v>26</v>
      </c>
      <c r="E27" s="144">
        <v>1996</v>
      </c>
      <c r="I27" s="144" t="s">
        <v>367</v>
      </c>
      <c r="J27" s="146" t="s">
        <v>368</v>
      </c>
    </row>
    <row r="28" spans="2:10" s="144" customFormat="1" ht="22.9" customHeight="1">
      <c r="B28" s="144">
        <v>27</v>
      </c>
      <c r="E28" s="144">
        <v>1997</v>
      </c>
      <c r="I28" s="144" t="s">
        <v>369</v>
      </c>
      <c r="J28" s="146" t="s">
        <v>370</v>
      </c>
    </row>
    <row r="29" spans="2:10" s="144" customFormat="1" ht="22.9" customHeight="1">
      <c r="B29" s="144">
        <v>28</v>
      </c>
      <c r="E29" s="144">
        <v>1998</v>
      </c>
      <c r="I29" s="144" t="s">
        <v>371</v>
      </c>
      <c r="J29" s="146" t="s">
        <v>372</v>
      </c>
    </row>
    <row r="30" spans="2:10" s="144" customFormat="1" ht="22.9" customHeight="1">
      <c r="B30" s="144">
        <v>29</v>
      </c>
      <c r="E30" s="144">
        <v>1999</v>
      </c>
      <c r="I30" s="144" t="s">
        <v>373</v>
      </c>
      <c r="J30" s="146" t="s">
        <v>374</v>
      </c>
    </row>
    <row r="31" spans="2:10" s="144" customFormat="1" ht="22.9" customHeight="1">
      <c r="B31" s="144">
        <v>30</v>
      </c>
      <c r="E31" s="144">
        <v>2000</v>
      </c>
      <c r="I31" s="144" t="s">
        <v>375</v>
      </c>
      <c r="J31" s="146" t="s">
        <v>376</v>
      </c>
    </row>
    <row r="32" spans="2:10" s="144" customFormat="1" ht="22.9" customHeight="1">
      <c r="B32" s="144">
        <v>31</v>
      </c>
      <c r="E32" s="144">
        <v>2001</v>
      </c>
      <c r="I32" s="144" t="s">
        <v>377</v>
      </c>
      <c r="J32" s="146" t="s">
        <v>378</v>
      </c>
    </row>
    <row r="33" spans="5:10" s="144" customFormat="1" ht="22.9" customHeight="1">
      <c r="E33" s="144">
        <v>2002</v>
      </c>
      <c r="I33" s="144" t="s">
        <v>379</v>
      </c>
      <c r="J33" s="146" t="s">
        <v>380</v>
      </c>
    </row>
    <row r="34" spans="5:10" s="144" customFormat="1" ht="22.9" customHeight="1">
      <c r="E34" s="144">
        <v>2003</v>
      </c>
      <c r="I34" s="144" t="s">
        <v>381</v>
      </c>
      <c r="J34" s="146" t="s">
        <v>382</v>
      </c>
    </row>
    <row r="35" spans="5:10" s="144" customFormat="1" ht="22.9" customHeight="1">
      <c r="E35" s="144">
        <v>2004</v>
      </c>
      <c r="I35" s="144" t="s">
        <v>383</v>
      </c>
      <c r="J35" s="146" t="s">
        <v>384</v>
      </c>
    </row>
    <row r="36" spans="5:10" s="144" customFormat="1" ht="22.9" customHeight="1">
      <c r="E36" s="144">
        <v>2005</v>
      </c>
      <c r="I36" s="144" t="s">
        <v>385</v>
      </c>
      <c r="J36" s="146" t="s">
        <v>386</v>
      </c>
    </row>
    <row r="37" spans="5:10" s="144" customFormat="1" ht="22.9" customHeight="1">
      <c r="E37" s="144">
        <v>2006</v>
      </c>
      <c r="I37" s="144" t="s">
        <v>387</v>
      </c>
      <c r="J37" s="146" t="s">
        <v>388</v>
      </c>
    </row>
    <row r="38" spans="5:10" s="144" customFormat="1" ht="22.9" customHeight="1">
      <c r="E38" s="144">
        <v>2007</v>
      </c>
      <c r="I38" s="144" t="s">
        <v>389</v>
      </c>
      <c r="J38" s="146" t="s">
        <v>390</v>
      </c>
    </row>
    <row r="39" spans="5:10" s="144" customFormat="1" ht="22.9" customHeight="1">
      <c r="E39" s="144">
        <v>2008</v>
      </c>
      <c r="I39" s="144" t="s">
        <v>391</v>
      </c>
      <c r="J39" s="146" t="s">
        <v>392</v>
      </c>
    </row>
    <row r="40" spans="5:10" s="144" customFormat="1" ht="22.9" customHeight="1">
      <c r="E40" s="144">
        <v>2009</v>
      </c>
      <c r="I40" s="144" t="s">
        <v>393</v>
      </c>
      <c r="J40" s="146" t="s">
        <v>394</v>
      </c>
    </row>
    <row r="41" spans="5:10" s="144" customFormat="1" ht="22.9" customHeight="1">
      <c r="E41" s="144">
        <v>2010</v>
      </c>
      <c r="I41" s="144" t="s">
        <v>395</v>
      </c>
      <c r="J41" s="146" t="s">
        <v>396</v>
      </c>
    </row>
    <row r="42" spans="5:10" s="144" customFormat="1" ht="22.9" customHeight="1">
      <c r="E42" s="144">
        <v>2011</v>
      </c>
      <c r="I42" s="144" t="s">
        <v>397</v>
      </c>
      <c r="J42" s="146" t="s">
        <v>398</v>
      </c>
    </row>
    <row r="43" spans="5:10" s="144" customFormat="1" ht="22.9" customHeight="1">
      <c r="E43" s="144">
        <v>2012</v>
      </c>
      <c r="I43" s="144" t="s">
        <v>399</v>
      </c>
      <c r="J43" s="146" t="s">
        <v>400</v>
      </c>
    </row>
    <row r="44" spans="5:10" s="144" customFormat="1" ht="22.9" customHeight="1">
      <c r="E44" s="144">
        <v>2013</v>
      </c>
      <c r="I44" s="144" t="s">
        <v>401</v>
      </c>
      <c r="J44" s="146" t="s">
        <v>402</v>
      </c>
    </row>
    <row r="45" spans="5:10" s="144" customFormat="1" ht="22.9" customHeight="1">
      <c r="E45" s="144">
        <v>2014</v>
      </c>
      <c r="I45" s="144" t="s">
        <v>403</v>
      </c>
      <c r="J45" s="146" t="s">
        <v>404</v>
      </c>
    </row>
    <row r="46" spans="5:10" s="144" customFormat="1" ht="22.9" customHeight="1">
      <c r="E46" s="144">
        <v>2015</v>
      </c>
      <c r="I46" s="144" t="s">
        <v>405</v>
      </c>
      <c r="J46" s="146" t="s">
        <v>406</v>
      </c>
    </row>
    <row r="47" spans="5:10" s="144" customFormat="1" ht="22.9" customHeight="1">
      <c r="E47" s="144">
        <v>2016</v>
      </c>
      <c r="I47" s="144" t="s">
        <v>407</v>
      </c>
      <c r="J47" s="146" t="s">
        <v>408</v>
      </c>
    </row>
    <row r="48" spans="5:10" s="144" customFormat="1" ht="22.9" customHeight="1">
      <c r="E48" s="144">
        <v>2017</v>
      </c>
      <c r="I48" s="144" t="s">
        <v>409</v>
      </c>
      <c r="J48" s="146" t="s">
        <v>410</v>
      </c>
    </row>
    <row r="49" spans="5:10" s="144" customFormat="1" ht="22.9" customHeight="1">
      <c r="E49" s="144">
        <v>2018</v>
      </c>
      <c r="I49" s="144" t="s">
        <v>411</v>
      </c>
      <c r="J49" s="146" t="s">
        <v>412</v>
      </c>
    </row>
    <row r="50" spans="5:10" s="144" customFormat="1" ht="22.9" customHeight="1">
      <c r="E50" s="144">
        <v>2019</v>
      </c>
      <c r="I50" s="144" t="s">
        <v>413</v>
      </c>
      <c r="J50" s="146" t="s">
        <v>414</v>
      </c>
    </row>
    <row r="51" spans="5:10" s="144" customFormat="1" ht="22.9" customHeight="1">
      <c r="E51" s="144">
        <v>2020</v>
      </c>
      <c r="I51" s="144" t="s">
        <v>415</v>
      </c>
      <c r="J51" s="146" t="s">
        <v>416</v>
      </c>
    </row>
    <row r="52" spans="5:10" s="144" customFormat="1" ht="22.9" customHeight="1">
      <c r="E52" s="144">
        <v>2021</v>
      </c>
      <c r="I52" s="144" t="s">
        <v>417</v>
      </c>
      <c r="J52" s="146" t="s">
        <v>418</v>
      </c>
    </row>
    <row r="53" spans="5:10" s="144" customFormat="1" ht="22.9" customHeight="1">
      <c r="E53" s="144">
        <v>2022</v>
      </c>
      <c r="I53" s="144" t="s">
        <v>419</v>
      </c>
      <c r="J53" s="146" t="s">
        <v>420</v>
      </c>
    </row>
    <row r="54" spans="5:10" s="144" customFormat="1" ht="22.9" customHeight="1">
      <c r="E54" s="144">
        <v>2023</v>
      </c>
      <c r="I54" s="144" t="s">
        <v>421</v>
      </c>
      <c r="J54" s="146" t="s">
        <v>422</v>
      </c>
    </row>
    <row r="55" spans="5:10" s="144" customFormat="1" ht="22.9" customHeight="1">
      <c r="I55" s="144" t="s">
        <v>423</v>
      </c>
      <c r="J55" s="146" t="s">
        <v>424</v>
      </c>
    </row>
    <row r="56" spans="5:10" s="144" customFormat="1" ht="22.9" customHeight="1">
      <c r="I56" s="144" t="s">
        <v>425</v>
      </c>
      <c r="J56" s="146" t="s">
        <v>426</v>
      </c>
    </row>
    <row r="57" spans="5:10" s="144" customFormat="1" ht="22.9" customHeight="1">
      <c r="I57" s="144" t="s">
        <v>427</v>
      </c>
      <c r="J57" s="146" t="s">
        <v>428</v>
      </c>
    </row>
    <row r="58" spans="5:10" s="144" customFormat="1" ht="22.9" customHeight="1">
      <c r="I58" s="144" t="s">
        <v>429</v>
      </c>
      <c r="J58" s="146" t="s">
        <v>430</v>
      </c>
    </row>
    <row r="59" spans="5:10" s="144" customFormat="1" ht="22.9" customHeight="1">
      <c r="I59" s="144" t="s">
        <v>431</v>
      </c>
      <c r="J59" s="146" t="s">
        <v>432</v>
      </c>
    </row>
    <row r="60" spans="5:10" s="144" customFormat="1" ht="22.9" customHeight="1">
      <c r="I60" s="144" t="s">
        <v>433</v>
      </c>
      <c r="J60" s="146" t="s">
        <v>434</v>
      </c>
    </row>
    <row r="61" spans="5:10" s="144" customFormat="1" ht="22.9" customHeight="1">
      <c r="I61" s="144" t="s">
        <v>435</v>
      </c>
      <c r="J61" s="146" t="s">
        <v>436</v>
      </c>
    </row>
    <row r="62" spans="5:10" s="144" customFormat="1" ht="22.9" customHeight="1">
      <c r="I62" s="144" t="s">
        <v>437</v>
      </c>
      <c r="J62" s="146" t="s">
        <v>438</v>
      </c>
    </row>
    <row r="63" spans="5:10" s="144" customFormat="1" ht="22.9" customHeight="1">
      <c r="I63" s="144" t="s">
        <v>439</v>
      </c>
      <c r="J63" s="146" t="s">
        <v>440</v>
      </c>
    </row>
    <row r="64" spans="5:10" s="144" customFormat="1" ht="22.9" customHeight="1">
      <c r="I64" s="144" t="s">
        <v>441</v>
      </c>
      <c r="J64" s="146" t="s">
        <v>442</v>
      </c>
    </row>
    <row r="65" spans="9:10" s="144" customFormat="1" ht="22.9" customHeight="1">
      <c r="I65" s="144" t="s">
        <v>443</v>
      </c>
      <c r="J65" s="146" t="s">
        <v>444</v>
      </c>
    </row>
    <row r="66" spans="9:10" s="144" customFormat="1" ht="22.9" customHeight="1">
      <c r="I66" s="144" t="s">
        <v>445</v>
      </c>
      <c r="J66" s="146" t="s">
        <v>446</v>
      </c>
    </row>
    <row r="67" spans="9:10" s="144" customFormat="1" ht="22.9" customHeight="1">
      <c r="I67" s="144" t="s">
        <v>447</v>
      </c>
      <c r="J67" s="146" t="s">
        <v>448</v>
      </c>
    </row>
    <row r="68" spans="9:10" s="144" customFormat="1" ht="22.9" customHeight="1">
      <c r="I68" s="144" t="s">
        <v>449</v>
      </c>
      <c r="J68" s="146" t="s">
        <v>450</v>
      </c>
    </row>
    <row r="69" spans="9:10" s="144" customFormat="1" ht="22.9" customHeight="1">
      <c r="I69" s="144" t="s">
        <v>451</v>
      </c>
      <c r="J69" s="146" t="s">
        <v>452</v>
      </c>
    </row>
    <row r="70" spans="9:10" s="144" customFormat="1" ht="22.9" customHeight="1">
      <c r="I70" s="144" t="s">
        <v>453</v>
      </c>
      <c r="J70" s="146" t="s">
        <v>454</v>
      </c>
    </row>
    <row r="71" spans="9:10" s="144" customFormat="1" ht="22.9" customHeight="1">
      <c r="I71" s="144" t="s">
        <v>455</v>
      </c>
      <c r="J71" s="146" t="s">
        <v>456</v>
      </c>
    </row>
    <row r="72" spans="9:10" s="144" customFormat="1" ht="22.9" customHeight="1">
      <c r="I72" s="144" t="s">
        <v>457</v>
      </c>
      <c r="J72" s="146" t="s">
        <v>458</v>
      </c>
    </row>
    <row r="73" spans="9:10" s="144" customFormat="1" ht="22.9" customHeight="1">
      <c r="I73" s="144" t="s">
        <v>459</v>
      </c>
      <c r="J73" s="146" t="s">
        <v>460</v>
      </c>
    </row>
    <row r="74" spans="9:10" s="144" customFormat="1" ht="22.9" customHeight="1">
      <c r="I74" s="144" t="s">
        <v>461</v>
      </c>
      <c r="J74" s="146" t="s">
        <v>462</v>
      </c>
    </row>
    <row r="75" spans="9:10" s="144" customFormat="1" ht="22.9" customHeight="1">
      <c r="I75" s="144" t="s">
        <v>463</v>
      </c>
      <c r="J75" s="146" t="s">
        <v>464</v>
      </c>
    </row>
    <row r="76" spans="9:10" s="144" customFormat="1" ht="22.9" customHeight="1">
      <c r="I76" s="144" t="s">
        <v>465</v>
      </c>
      <c r="J76" s="146" t="s">
        <v>466</v>
      </c>
    </row>
    <row r="77" spans="9:10" s="144" customFormat="1" ht="22.9" customHeight="1">
      <c r="I77" s="144" t="s">
        <v>467</v>
      </c>
      <c r="J77" s="146" t="s">
        <v>468</v>
      </c>
    </row>
    <row r="78" spans="9:10" s="144" customFormat="1" ht="22.9" customHeight="1">
      <c r="I78" s="144" t="s">
        <v>469</v>
      </c>
      <c r="J78" s="146" t="s">
        <v>470</v>
      </c>
    </row>
    <row r="79" spans="9:10" s="144" customFormat="1" ht="22.9" customHeight="1">
      <c r="I79" s="144" t="s">
        <v>471</v>
      </c>
      <c r="J79" s="146" t="s">
        <v>472</v>
      </c>
    </row>
    <row r="80" spans="9:10" s="144" customFormat="1" ht="22.9" customHeight="1">
      <c r="I80" s="144" t="s">
        <v>473</v>
      </c>
      <c r="J80" s="146" t="s">
        <v>474</v>
      </c>
    </row>
    <row r="81" spans="9:10" s="144" customFormat="1" ht="22.9" customHeight="1">
      <c r="I81" s="144" t="s">
        <v>475</v>
      </c>
      <c r="J81" s="146" t="s">
        <v>476</v>
      </c>
    </row>
    <row r="82" spans="9:10" s="144" customFormat="1" ht="22.9" customHeight="1">
      <c r="I82" s="144" t="s">
        <v>477</v>
      </c>
      <c r="J82" s="146" t="s">
        <v>478</v>
      </c>
    </row>
    <row r="83" spans="9:10" s="144" customFormat="1" ht="22.9" customHeight="1">
      <c r="I83" s="144" t="s">
        <v>479</v>
      </c>
      <c r="J83" s="146" t="s">
        <v>480</v>
      </c>
    </row>
    <row r="84" spans="9:10" s="144" customFormat="1" ht="22.9" customHeight="1">
      <c r="I84" s="144" t="s">
        <v>481</v>
      </c>
      <c r="J84" s="146" t="s">
        <v>482</v>
      </c>
    </row>
    <row r="85" spans="9:10" s="144" customFormat="1" ht="22.9" customHeight="1">
      <c r="I85" s="144" t="s">
        <v>483</v>
      </c>
      <c r="J85" s="146" t="s">
        <v>484</v>
      </c>
    </row>
    <row r="86" spans="9:10" s="144" customFormat="1" ht="22.9" customHeight="1">
      <c r="I86" s="144" t="s">
        <v>485</v>
      </c>
      <c r="J86" s="146" t="s">
        <v>486</v>
      </c>
    </row>
    <row r="87" spans="9:10" s="144" customFormat="1" ht="22.9" customHeight="1">
      <c r="I87" s="144" t="s">
        <v>487</v>
      </c>
      <c r="J87" s="146" t="s">
        <v>488</v>
      </c>
    </row>
    <row r="88" spans="9:10" s="144" customFormat="1" ht="22.9" customHeight="1">
      <c r="I88" s="144" t="s">
        <v>489</v>
      </c>
      <c r="J88" s="146" t="s">
        <v>490</v>
      </c>
    </row>
    <row r="89" spans="9:10" s="144" customFormat="1" ht="22.9" customHeight="1">
      <c r="I89" s="144" t="s">
        <v>491</v>
      </c>
      <c r="J89" s="146" t="s">
        <v>492</v>
      </c>
    </row>
    <row r="90" spans="9:10" s="144" customFormat="1" ht="22.9" customHeight="1">
      <c r="I90" s="144" t="s">
        <v>493</v>
      </c>
      <c r="J90" s="146" t="s">
        <v>494</v>
      </c>
    </row>
    <row r="91" spans="9:10" s="144" customFormat="1" ht="22.9" customHeight="1">
      <c r="I91" s="144" t="s">
        <v>495</v>
      </c>
      <c r="J91" s="146" t="s">
        <v>496</v>
      </c>
    </row>
    <row r="92" spans="9:10" s="144" customFormat="1" ht="22.9" customHeight="1">
      <c r="I92" s="144" t="s">
        <v>497</v>
      </c>
      <c r="J92" s="146" t="s">
        <v>498</v>
      </c>
    </row>
    <row r="93" spans="9:10" s="144" customFormat="1" ht="22.9" customHeight="1">
      <c r="I93" s="144" t="s">
        <v>499</v>
      </c>
      <c r="J93" s="146" t="s">
        <v>500</v>
      </c>
    </row>
    <row r="94" spans="9:10" s="144" customFormat="1" ht="22.9" customHeight="1">
      <c r="I94" s="144" t="s">
        <v>501</v>
      </c>
      <c r="J94" s="146" t="s">
        <v>502</v>
      </c>
    </row>
    <row r="95" spans="9:10" s="144" customFormat="1" ht="22.9" customHeight="1">
      <c r="I95" s="144" t="s">
        <v>503</v>
      </c>
      <c r="J95" s="146" t="s">
        <v>504</v>
      </c>
    </row>
    <row r="96" spans="9:10" s="144" customFormat="1" ht="22.9" customHeight="1">
      <c r="I96" s="144" t="s">
        <v>505</v>
      </c>
      <c r="J96" s="146" t="s">
        <v>506</v>
      </c>
    </row>
    <row r="97" spans="9:10" s="144" customFormat="1" ht="22.9" customHeight="1">
      <c r="I97" s="144" t="s">
        <v>507</v>
      </c>
      <c r="J97" s="146" t="s">
        <v>508</v>
      </c>
    </row>
    <row r="98" spans="9:10" s="144" customFormat="1" ht="22.9" customHeight="1">
      <c r="I98" s="144" t="s">
        <v>509</v>
      </c>
      <c r="J98" s="146" t="s">
        <v>510</v>
      </c>
    </row>
    <row r="99" spans="9:10" s="144" customFormat="1" ht="22.9" customHeight="1">
      <c r="I99" s="144" t="s">
        <v>511</v>
      </c>
      <c r="J99" s="146" t="s">
        <v>512</v>
      </c>
    </row>
    <row r="100" spans="9:10" s="144" customFormat="1" ht="22.9" customHeight="1">
      <c r="I100" s="144" t="s">
        <v>513</v>
      </c>
      <c r="J100" s="146" t="s">
        <v>514</v>
      </c>
    </row>
    <row r="101" spans="9:10" s="144" customFormat="1" ht="22.9" customHeight="1">
      <c r="I101" s="144" t="s">
        <v>515</v>
      </c>
      <c r="J101" s="146" t="s">
        <v>516</v>
      </c>
    </row>
    <row r="102" spans="9:10" s="144" customFormat="1" ht="22.9" customHeight="1">
      <c r="I102" s="144" t="s">
        <v>517</v>
      </c>
      <c r="J102" s="146" t="s">
        <v>518</v>
      </c>
    </row>
    <row r="103" spans="9:10" s="144" customFormat="1" ht="22.9" customHeight="1">
      <c r="I103" s="144" t="s">
        <v>519</v>
      </c>
      <c r="J103" s="146" t="s">
        <v>520</v>
      </c>
    </row>
    <row r="104" spans="9:10" s="144" customFormat="1" ht="22.9" customHeight="1">
      <c r="I104" s="144" t="s">
        <v>521</v>
      </c>
      <c r="J104" s="146" t="s">
        <v>522</v>
      </c>
    </row>
    <row r="105" spans="9:10" s="144" customFormat="1" ht="22.9" customHeight="1">
      <c r="I105" s="144" t="s">
        <v>523</v>
      </c>
      <c r="J105" s="146" t="s">
        <v>524</v>
      </c>
    </row>
    <row r="106" spans="9:10" s="144" customFormat="1" ht="22.9" customHeight="1">
      <c r="I106" s="144" t="s">
        <v>525</v>
      </c>
      <c r="J106" s="146" t="s">
        <v>526</v>
      </c>
    </row>
    <row r="107" spans="9:10" s="144" customFormat="1" ht="22.9" customHeight="1">
      <c r="I107" s="144" t="s">
        <v>527</v>
      </c>
      <c r="J107" s="146" t="s">
        <v>528</v>
      </c>
    </row>
    <row r="108" spans="9:10" s="144" customFormat="1" ht="22.9" customHeight="1">
      <c r="I108" s="144" t="s">
        <v>529</v>
      </c>
      <c r="J108" s="146" t="s">
        <v>530</v>
      </c>
    </row>
    <row r="109" spans="9:10" s="144" customFormat="1" ht="22.9" customHeight="1">
      <c r="I109" s="144" t="s">
        <v>531</v>
      </c>
      <c r="J109" s="146" t="s">
        <v>532</v>
      </c>
    </row>
    <row r="110" spans="9:10" s="144" customFormat="1" ht="22.9" customHeight="1">
      <c r="I110" s="144" t="s">
        <v>533</v>
      </c>
      <c r="J110" s="146" t="s">
        <v>534</v>
      </c>
    </row>
    <row r="111" spans="9:10" s="144" customFormat="1" ht="22.9" customHeight="1">
      <c r="I111" s="144" t="s">
        <v>535</v>
      </c>
      <c r="J111" s="146" t="s">
        <v>536</v>
      </c>
    </row>
    <row r="112" spans="9:10" s="144" customFormat="1" ht="22.9" customHeight="1">
      <c r="I112" s="144" t="s">
        <v>537</v>
      </c>
      <c r="J112" s="146" t="s">
        <v>538</v>
      </c>
    </row>
    <row r="113" spans="9:10" s="144" customFormat="1" ht="22.9" customHeight="1">
      <c r="I113" s="144" t="s">
        <v>539</v>
      </c>
      <c r="J113" s="146" t="s">
        <v>540</v>
      </c>
    </row>
    <row r="114" spans="9:10" s="144" customFormat="1" ht="22.9" customHeight="1">
      <c r="I114" s="144" t="s">
        <v>541</v>
      </c>
      <c r="J114" s="146" t="s">
        <v>542</v>
      </c>
    </row>
    <row r="115" spans="9:10" s="144" customFormat="1" ht="22.9" customHeight="1">
      <c r="I115" s="144" t="s">
        <v>543</v>
      </c>
      <c r="J115" s="146" t="s">
        <v>544</v>
      </c>
    </row>
    <row r="116" spans="9:10" s="144" customFormat="1" ht="22.9" customHeight="1">
      <c r="I116" s="144" t="s">
        <v>545</v>
      </c>
      <c r="J116" s="146" t="s">
        <v>546</v>
      </c>
    </row>
    <row r="117" spans="9:10" s="144" customFormat="1" ht="22.9" customHeight="1">
      <c r="I117" s="144" t="s">
        <v>547</v>
      </c>
      <c r="J117" s="146" t="s">
        <v>548</v>
      </c>
    </row>
    <row r="118" spans="9:10" s="144" customFormat="1" ht="22.9" customHeight="1">
      <c r="I118" s="144" t="s">
        <v>549</v>
      </c>
      <c r="J118" s="146" t="s">
        <v>550</v>
      </c>
    </row>
    <row r="119" spans="9:10" s="144" customFormat="1" ht="22.9" customHeight="1">
      <c r="I119" s="144" t="s">
        <v>551</v>
      </c>
      <c r="J119" s="146" t="s">
        <v>552</v>
      </c>
    </row>
    <row r="120" spans="9:10" s="144" customFormat="1" ht="22.9" customHeight="1">
      <c r="I120" s="144" t="s">
        <v>553</v>
      </c>
      <c r="J120" s="146" t="s">
        <v>554</v>
      </c>
    </row>
    <row r="121" spans="9:10" s="144" customFormat="1" ht="22.9" customHeight="1">
      <c r="I121" s="144" t="s">
        <v>555</v>
      </c>
      <c r="J121" s="146" t="s">
        <v>556</v>
      </c>
    </row>
    <row r="122" spans="9:10" s="144" customFormat="1" ht="22.9" customHeight="1">
      <c r="I122" s="144" t="s">
        <v>557</v>
      </c>
      <c r="J122" s="146" t="s">
        <v>558</v>
      </c>
    </row>
    <row r="123" spans="9:10" s="144" customFormat="1" ht="22.9" customHeight="1">
      <c r="I123" s="144" t="s">
        <v>559</v>
      </c>
      <c r="J123" s="146" t="s">
        <v>560</v>
      </c>
    </row>
    <row r="124" spans="9:10" s="144" customFormat="1" ht="22.9" customHeight="1">
      <c r="I124" s="144" t="s">
        <v>561</v>
      </c>
      <c r="J124" s="146" t="s">
        <v>562</v>
      </c>
    </row>
    <row r="125" spans="9:10" s="144" customFormat="1" ht="22.9" customHeight="1">
      <c r="I125" s="144" t="s">
        <v>563</v>
      </c>
      <c r="J125" s="146" t="s">
        <v>564</v>
      </c>
    </row>
    <row r="126" spans="9:10" s="144" customFormat="1" ht="22.9" customHeight="1">
      <c r="I126" s="144" t="s">
        <v>565</v>
      </c>
      <c r="J126" s="146" t="s">
        <v>566</v>
      </c>
    </row>
    <row r="127" spans="9:10" s="144" customFormat="1" ht="22.9" customHeight="1">
      <c r="I127" s="144" t="s">
        <v>567</v>
      </c>
      <c r="J127" s="146" t="s">
        <v>568</v>
      </c>
    </row>
    <row r="128" spans="9:10" s="144" customFormat="1" ht="22.9" customHeight="1">
      <c r="I128" s="144" t="s">
        <v>569</v>
      </c>
      <c r="J128" s="146" t="s">
        <v>570</v>
      </c>
    </row>
    <row r="129" spans="9:10" s="144" customFormat="1" ht="22.9" customHeight="1">
      <c r="I129" s="144" t="s">
        <v>571</v>
      </c>
      <c r="J129" s="146" t="s">
        <v>572</v>
      </c>
    </row>
    <row r="130" spans="9:10" s="144" customFormat="1" ht="22.9" customHeight="1">
      <c r="I130" s="144" t="s">
        <v>573</v>
      </c>
      <c r="J130" s="146" t="s">
        <v>574</v>
      </c>
    </row>
    <row r="131" spans="9:10" s="144" customFormat="1" ht="22.9" customHeight="1">
      <c r="I131" s="144" t="s">
        <v>575</v>
      </c>
      <c r="J131" s="146" t="s">
        <v>576</v>
      </c>
    </row>
    <row r="132" spans="9:10" s="144" customFormat="1" ht="22.9" customHeight="1">
      <c r="I132" s="144" t="s">
        <v>577</v>
      </c>
      <c r="J132" s="146" t="s">
        <v>578</v>
      </c>
    </row>
    <row r="133" spans="9:10" s="144" customFormat="1" ht="22.9" customHeight="1">
      <c r="I133" s="144" t="s">
        <v>579</v>
      </c>
      <c r="J133" s="146" t="s">
        <v>580</v>
      </c>
    </row>
    <row r="134" spans="9:10" s="144" customFormat="1" ht="22.9" customHeight="1">
      <c r="I134" s="144" t="s">
        <v>581</v>
      </c>
      <c r="J134" s="146" t="s">
        <v>582</v>
      </c>
    </row>
    <row r="135" spans="9:10" s="144" customFormat="1" ht="22.9" customHeight="1">
      <c r="I135" s="144" t="s">
        <v>583</v>
      </c>
      <c r="J135" s="146" t="s">
        <v>584</v>
      </c>
    </row>
    <row r="136" spans="9:10" s="144" customFormat="1" ht="22.9" customHeight="1">
      <c r="I136" s="144" t="s">
        <v>585</v>
      </c>
      <c r="J136" s="146" t="s">
        <v>586</v>
      </c>
    </row>
    <row r="137" spans="9:10" s="144" customFormat="1" ht="22.9" customHeight="1">
      <c r="I137" s="144" t="s">
        <v>587</v>
      </c>
      <c r="J137" s="146" t="s">
        <v>588</v>
      </c>
    </row>
    <row r="138" spans="9:10" s="144" customFormat="1" ht="22.9" customHeight="1">
      <c r="I138" s="144" t="s">
        <v>589</v>
      </c>
      <c r="J138" s="146" t="s">
        <v>590</v>
      </c>
    </row>
    <row r="139" spans="9:10" s="144" customFormat="1" ht="22.9" customHeight="1">
      <c r="I139" s="144" t="s">
        <v>591</v>
      </c>
      <c r="J139" s="146" t="s">
        <v>592</v>
      </c>
    </row>
    <row r="140" spans="9:10" s="144" customFormat="1" ht="22.9" customHeight="1">
      <c r="I140" s="144" t="s">
        <v>593</v>
      </c>
      <c r="J140" s="146" t="s">
        <v>594</v>
      </c>
    </row>
    <row r="141" spans="9:10" s="144" customFormat="1" ht="22.9" customHeight="1">
      <c r="I141" s="144" t="s">
        <v>595</v>
      </c>
      <c r="J141" s="146" t="s">
        <v>596</v>
      </c>
    </row>
    <row r="142" spans="9:10" s="144" customFormat="1" ht="22.9" customHeight="1">
      <c r="I142" s="144" t="s">
        <v>597</v>
      </c>
      <c r="J142" s="146" t="s">
        <v>598</v>
      </c>
    </row>
    <row r="143" spans="9:10" s="144" customFormat="1" ht="22.9" customHeight="1">
      <c r="I143" s="144" t="s">
        <v>599</v>
      </c>
      <c r="J143" s="146" t="s">
        <v>600</v>
      </c>
    </row>
    <row r="144" spans="9:10" s="144" customFormat="1" ht="22.9" customHeight="1">
      <c r="I144" s="144" t="s">
        <v>601</v>
      </c>
      <c r="J144" s="146" t="s">
        <v>602</v>
      </c>
    </row>
    <row r="145" spans="9:10" s="144" customFormat="1" ht="22.9" customHeight="1">
      <c r="I145" s="144" t="s">
        <v>603</v>
      </c>
      <c r="J145" s="146" t="s">
        <v>604</v>
      </c>
    </row>
    <row r="146" spans="9:10" s="144" customFormat="1" ht="22.9" customHeight="1">
      <c r="I146" s="144" t="s">
        <v>605</v>
      </c>
      <c r="J146" s="146" t="s">
        <v>606</v>
      </c>
    </row>
    <row r="147" spans="9:10" s="144" customFormat="1" ht="22.9" customHeight="1">
      <c r="I147" s="144" t="s">
        <v>607</v>
      </c>
      <c r="J147" s="146" t="s">
        <v>608</v>
      </c>
    </row>
    <row r="148" spans="9:10" s="144" customFormat="1" ht="22.9" customHeight="1">
      <c r="I148" s="144" t="s">
        <v>609</v>
      </c>
      <c r="J148" s="146" t="s">
        <v>610</v>
      </c>
    </row>
    <row r="149" spans="9:10" s="144" customFormat="1" ht="22.9" customHeight="1">
      <c r="I149" s="144" t="s">
        <v>611</v>
      </c>
      <c r="J149" s="146" t="s">
        <v>612</v>
      </c>
    </row>
    <row r="150" spans="9:10" s="144" customFormat="1" ht="22.9" customHeight="1">
      <c r="I150" s="144" t="s">
        <v>613</v>
      </c>
      <c r="J150" s="146" t="s">
        <v>614</v>
      </c>
    </row>
    <row r="151" spans="9:10" s="144" customFormat="1" ht="22.9" customHeight="1">
      <c r="I151" s="144" t="s">
        <v>615</v>
      </c>
      <c r="J151" s="146" t="s">
        <v>616</v>
      </c>
    </row>
    <row r="152" spans="9:10" s="144" customFormat="1" ht="22.9" customHeight="1">
      <c r="I152" s="144" t="s">
        <v>617</v>
      </c>
      <c r="J152" s="146" t="s">
        <v>618</v>
      </c>
    </row>
    <row r="153" spans="9:10" s="144" customFormat="1" ht="22.9" customHeight="1">
      <c r="I153" s="144" t="s">
        <v>619</v>
      </c>
      <c r="J153" s="146" t="s">
        <v>620</v>
      </c>
    </row>
    <row r="154" spans="9:10" s="144" customFormat="1" ht="22.9" customHeight="1">
      <c r="I154" s="144" t="s">
        <v>621</v>
      </c>
      <c r="J154" s="146" t="s">
        <v>622</v>
      </c>
    </row>
    <row r="155" spans="9:10" s="144" customFormat="1" ht="22.9" customHeight="1">
      <c r="I155" s="144" t="s">
        <v>623</v>
      </c>
      <c r="J155" s="146" t="s">
        <v>624</v>
      </c>
    </row>
    <row r="156" spans="9:10" s="144" customFormat="1" ht="22.9" customHeight="1">
      <c r="I156" s="144" t="s">
        <v>625</v>
      </c>
      <c r="J156" s="146" t="s">
        <v>626</v>
      </c>
    </row>
    <row r="157" spans="9:10" s="144" customFormat="1" ht="22.9" customHeight="1">
      <c r="I157" s="144" t="s">
        <v>627</v>
      </c>
      <c r="J157" s="146" t="s">
        <v>628</v>
      </c>
    </row>
    <row r="158" spans="9:10" s="144" customFormat="1" ht="22.9" customHeight="1">
      <c r="I158" s="144" t="s">
        <v>629</v>
      </c>
      <c r="J158" s="146" t="s">
        <v>630</v>
      </c>
    </row>
    <row r="159" spans="9:10" s="144" customFormat="1" ht="22.9" customHeight="1">
      <c r="I159" s="144" t="s">
        <v>631</v>
      </c>
      <c r="J159" s="146" t="s">
        <v>632</v>
      </c>
    </row>
    <row r="160" spans="9:10" s="144" customFormat="1" ht="22.9" customHeight="1">
      <c r="I160" s="144" t="s">
        <v>633</v>
      </c>
      <c r="J160" s="146" t="s">
        <v>634</v>
      </c>
    </row>
    <row r="161" spans="9:10" s="144" customFormat="1" ht="22.9" customHeight="1">
      <c r="I161" s="144" t="s">
        <v>635</v>
      </c>
      <c r="J161" s="146" t="s">
        <v>636</v>
      </c>
    </row>
    <row r="162" spans="9:10" s="144" customFormat="1" ht="22.9" customHeight="1">
      <c r="I162" s="144" t="s">
        <v>637</v>
      </c>
      <c r="J162" s="146" t="s">
        <v>638</v>
      </c>
    </row>
    <row r="163" spans="9:10" s="144" customFormat="1" ht="22.9" customHeight="1">
      <c r="I163" s="144" t="s">
        <v>639</v>
      </c>
      <c r="J163" s="146" t="s">
        <v>640</v>
      </c>
    </row>
    <row r="164" spans="9:10" s="144" customFormat="1" ht="22.9" customHeight="1">
      <c r="I164" s="144" t="s">
        <v>641</v>
      </c>
      <c r="J164" s="146" t="s">
        <v>642</v>
      </c>
    </row>
    <row r="165" spans="9:10" s="144" customFormat="1" ht="22.9" customHeight="1">
      <c r="I165" s="144" t="s">
        <v>643</v>
      </c>
      <c r="J165" s="146" t="s">
        <v>644</v>
      </c>
    </row>
    <row r="166" spans="9:10" s="144" customFormat="1" ht="22.9" customHeight="1">
      <c r="I166" s="144" t="s">
        <v>645</v>
      </c>
      <c r="J166" s="146" t="s">
        <v>646</v>
      </c>
    </row>
    <row r="167" spans="9:10" s="144" customFormat="1" ht="22.9" customHeight="1">
      <c r="I167" s="144" t="s">
        <v>647</v>
      </c>
      <c r="J167" s="146" t="s">
        <v>648</v>
      </c>
    </row>
    <row r="168" spans="9:10" s="144" customFormat="1" ht="22.9" customHeight="1">
      <c r="I168" s="144" t="s">
        <v>649</v>
      </c>
      <c r="J168" s="146" t="s">
        <v>650</v>
      </c>
    </row>
    <row r="169" spans="9:10" s="144" customFormat="1" ht="22.9" customHeight="1">
      <c r="I169" s="144" t="s">
        <v>651</v>
      </c>
      <c r="J169" s="146" t="s">
        <v>652</v>
      </c>
    </row>
    <row r="170" spans="9:10" s="144" customFormat="1" ht="22.9" customHeight="1">
      <c r="I170" s="144" t="s">
        <v>653</v>
      </c>
      <c r="J170" s="146" t="s">
        <v>654</v>
      </c>
    </row>
    <row r="171" spans="9:10" s="144" customFormat="1" ht="22.9" customHeight="1">
      <c r="I171" s="144" t="s">
        <v>655</v>
      </c>
      <c r="J171" s="146" t="s">
        <v>656</v>
      </c>
    </row>
    <row r="172" spans="9:10" s="144" customFormat="1" ht="22.9" customHeight="1">
      <c r="I172" s="144" t="s">
        <v>657</v>
      </c>
      <c r="J172" s="146" t="s">
        <v>658</v>
      </c>
    </row>
    <row r="173" spans="9:10" s="144" customFormat="1" ht="22.9" customHeight="1">
      <c r="I173" s="144" t="s">
        <v>659</v>
      </c>
      <c r="J173" s="146" t="s">
        <v>660</v>
      </c>
    </row>
    <row r="174" spans="9:10" s="144" customFormat="1" ht="22.9" customHeight="1">
      <c r="I174" s="144" t="s">
        <v>661</v>
      </c>
      <c r="J174" s="146" t="s">
        <v>662</v>
      </c>
    </row>
    <row r="175" spans="9:10" s="144" customFormat="1" ht="22.9" customHeight="1">
      <c r="I175" s="144" t="s">
        <v>663</v>
      </c>
      <c r="J175" s="146" t="s">
        <v>664</v>
      </c>
    </row>
    <row r="176" spans="9:10" s="144" customFormat="1" ht="22.9" customHeight="1">
      <c r="I176" s="144" t="s">
        <v>665</v>
      </c>
      <c r="J176" s="146" t="s">
        <v>666</v>
      </c>
    </row>
    <row r="177" spans="9:10" s="144" customFormat="1" ht="22.9" customHeight="1">
      <c r="I177" s="144" t="s">
        <v>667</v>
      </c>
      <c r="J177" s="146" t="s">
        <v>668</v>
      </c>
    </row>
    <row r="178" spans="9:10" s="144" customFormat="1" ht="22.9" customHeight="1">
      <c r="I178" s="144" t="s">
        <v>669</v>
      </c>
      <c r="J178" s="146" t="s">
        <v>670</v>
      </c>
    </row>
    <row r="179" spans="9:10" s="144" customFormat="1" ht="22.9" customHeight="1">
      <c r="I179" s="144" t="s">
        <v>671</v>
      </c>
      <c r="J179" s="146" t="s">
        <v>672</v>
      </c>
    </row>
    <row r="180" spans="9:10" s="144" customFormat="1" ht="22.9" customHeight="1">
      <c r="I180" s="144" t="s">
        <v>673</v>
      </c>
      <c r="J180" s="146" t="s">
        <v>674</v>
      </c>
    </row>
    <row r="181" spans="9:10" s="144" customFormat="1" ht="22.9" customHeight="1">
      <c r="I181" s="144" t="s">
        <v>675</v>
      </c>
      <c r="J181" s="146" t="s">
        <v>676</v>
      </c>
    </row>
    <row r="182" spans="9:10" s="144" customFormat="1" ht="22.9" customHeight="1">
      <c r="I182" s="144" t="s">
        <v>677</v>
      </c>
      <c r="J182" s="146" t="s">
        <v>678</v>
      </c>
    </row>
    <row r="183" spans="9:10" s="144" customFormat="1" ht="22.9" customHeight="1">
      <c r="I183" s="144" t="s">
        <v>679</v>
      </c>
      <c r="J183" s="146" t="s">
        <v>680</v>
      </c>
    </row>
    <row r="184" spans="9:10" s="144" customFormat="1" ht="22.9" customHeight="1">
      <c r="I184" s="144" t="s">
        <v>681</v>
      </c>
      <c r="J184" s="146" t="s">
        <v>682</v>
      </c>
    </row>
    <row r="185" spans="9:10" s="144" customFormat="1" ht="22.9" customHeight="1">
      <c r="I185" s="144" t="s">
        <v>683</v>
      </c>
      <c r="J185" s="146" t="s">
        <v>684</v>
      </c>
    </row>
    <row r="186" spans="9:10" s="144" customFormat="1" ht="22.9" customHeight="1">
      <c r="I186" s="144" t="s">
        <v>685</v>
      </c>
      <c r="J186" s="146" t="s">
        <v>686</v>
      </c>
    </row>
    <row r="187" spans="9:10" s="144" customFormat="1" ht="22.9" customHeight="1">
      <c r="I187" s="144" t="s">
        <v>687</v>
      </c>
      <c r="J187" s="146" t="s">
        <v>688</v>
      </c>
    </row>
    <row r="188" spans="9:10" s="144" customFormat="1" ht="22.9" customHeight="1">
      <c r="I188" s="144" t="s">
        <v>689</v>
      </c>
      <c r="J188" s="146" t="s">
        <v>690</v>
      </c>
    </row>
    <row r="189" spans="9:10" s="144" customFormat="1" ht="22.9" customHeight="1">
      <c r="I189" s="144" t="s">
        <v>691</v>
      </c>
      <c r="J189" s="146" t="s">
        <v>692</v>
      </c>
    </row>
    <row r="190" spans="9:10" s="144" customFormat="1" ht="22.9" customHeight="1">
      <c r="I190" s="144" t="s">
        <v>693</v>
      </c>
      <c r="J190" s="146" t="s">
        <v>694</v>
      </c>
    </row>
    <row r="191" spans="9:10" s="144" customFormat="1" ht="22.9" customHeight="1">
      <c r="I191" s="144" t="s">
        <v>695</v>
      </c>
      <c r="J191" s="146" t="s">
        <v>696</v>
      </c>
    </row>
    <row r="192" spans="9:10" s="144" customFormat="1" ht="22.9" customHeight="1">
      <c r="I192" s="144" t="s">
        <v>697</v>
      </c>
      <c r="J192" s="146" t="s">
        <v>698</v>
      </c>
    </row>
    <row r="193" spans="9:10" s="144" customFormat="1" ht="22.9" customHeight="1">
      <c r="I193" s="144" t="s">
        <v>699</v>
      </c>
      <c r="J193" s="146" t="s">
        <v>700</v>
      </c>
    </row>
    <row r="194" spans="9:10" s="144" customFormat="1" ht="22.9" customHeight="1">
      <c r="I194" s="144" t="s">
        <v>701</v>
      </c>
      <c r="J194" s="146" t="s">
        <v>702</v>
      </c>
    </row>
    <row r="195" spans="9:10" s="144" customFormat="1" ht="22.9" customHeight="1">
      <c r="I195" s="144" t="s">
        <v>703</v>
      </c>
      <c r="J195" s="146" t="s">
        <v>704</v>
      </c>
    </row>
    <row r="196" spans="9:10" s="144" customFormat="1" ht="22.9" customHeight="1">
      <c r="I196" s="144" t="s">
        <v>705</v>
      </c>
      <c r="J196" s="146" t="s">
        <v>706</v>
      </c>
    </row>
    <row r="197" spans="9:10" s="144" customFormat="1" ht="22.9" customHeight="1">
      <c r="I197" s="144" t="s">
        <v>707</v>
      </c>
      <c r="J197" s="146" t="s">
        <v>708</v>
      </c>
    </row>
    <row r="198" spans="9:10" s="144" customFormat="1" ht="22.9" customHeight="1">
      <c r="I198" s="144" t="s">
        <v>709</v>
      </c>
      <c r="J198" s="146" t="s">
        <v>710</v>
      </c>
    </row>
    <row r="199" spans="9:10" s="144" customFormat="1" ht="22.9" customHeight="1">
      <c r="I199" s="144" t="s">
        <v>711</v>
      </c>
      <c r="J199" s="146" t="s">
        <v>712</v>
      </c>
    </row>
    <row r="200" spans="9:10" s="144" customFormat="1" ht="22.9" customHeight="1">
      <c r="I200" s="144" t="s">
        <v>713</v>
      </c>
      <c r="J200" s="146" t="s">
        <v>714</v>
      </c>
    </row>
    <row r="201" spans="9:10" s="144" customFormat="1" ht="22.9" customHeight="1">
      <c r="I201" s="144" t="s">
        <v>715</v>
      </c>
      <c r="J201" s="146" t="s">
        <v>716</v>
      </c>
    </row>
    <row r="202" spans="9:10" s="144" customFormat="1" ht="22.9" customHeight="1">
      <c r="I202" s="144" t="s">
        <v>717</v>
      </c>
      <c r="J202" s="146" t="s">
        <v>718</v>
      </c>
    </row>
    <row r="203" spans="9:10" s="144" customFormat="1" ht="22.9" customHeight="1">
      <c r="I203" s="144" t="s">
        <v>719</v>
      </c>
      <c r="J203" s="146" t="s">
        <v>720</v>
      </c>
    </row>
    <row r="204" spans="9:10" s="144" customFormat="1" ht="22.9" customHeight="1">
      <c r="I204" s="144" t="s">
        <v>721</v>
      </c>
      <c r="J204" s="146" t="s">
        <v>722</v>
      </c>
    </row>
    <row r="205" spans="9:10" s="144" customFormat="1" ht="22.9" customHeight="1">
      <c r="I205" s="144" t="s">
        <v>723</v>
      </c>
      <c r="J205" s="146" t="s">
        <v>724</v>
      </c>
    </row>
    <row r="206" spans="9:10" s="144" customFormat="1" ht="22.9" customHeight="1">
      <c r="I206" s="144" t="s">
        <v>725</v>
      </c>
      <c r="J206" s="146" t="s">
        <v>726</v>
      </c>
    </row>
    <row r="207" spans="9:10" s="144" customFormat="1" ht="22.9" customHeight="1">
      <c r="I207" s="144" t="s">
        <v>727</v>
      </c>
      <c r="J207" s="153" t="s">
        <v>728</v>
      </c>
    </row>
    <row r="208" spans="9:10" s="144" customFormat="1" ht="22.9" customHeight="1">
      <c r="I208" s="144" t="s">
        <v>729</v>
      </c>
      <c r="J208" s="146" t="s">
        <v>730</v>
      </c>
    </row>
    <row r="209" spans="9:10" s="144" customFormat="1" ht="22.9" customHeight="1">
      <c r="I209" s="144" t="s">
        <v>731</v>
      </c>
      <c r="J209" s="146" t="s">
        <v>732</v>
      </c>
    </row>
    <row r="210" spans="9:10" s="144" customFormat="1" ht="22.9" customHeight="1">
      <c r="I210" s="144" t="s">
        <v>733</v>
      </c>
      <c r="J210" s="146" t="s">
        <v>734</v>
      </c>
    </row>
    <row r="211" spans="9:10" s="144" customFormat="1" ht="22.9" customHeight="1">
      <c r="I211" s="144" t="s">
        <v>735</v>
      </c>
      <c r="J211" s="146" t="s">
        <v>736</v>
      </c>
    </row>
    <row r="212" spans="9:10" s="144" customFormat="1" ht="22.9" customHeight="1">
      <c r="I212" s="144" t="s">
        <v>737</v>
      </c>
      <c r="J212" s="146" t="s">
        <v>738</v>
      </c>
    </row>
    <row r="213" spans="9:10" s="144" customFormat="1" ht="22.9" customHeight="1">
      <c r="I213" s="144" t="s">
        <v>739</v>
      </c>
      <c r="J213" s="146" t="s">
        <v>740</v>
      </c>
    </row>
    <row r="214" spans="9:10" s="144" customFormat="1" ht="22.9" customHeight="1">
      <c r="I214" s="144" t="s">
        <v>741</v>
      </c>
      <c r="J214" s="146" t="s">
        <v>742</v>
      </c>
    </row>
    <row r="215" spans="9:10" s="144" customFormat="1" ht="22.9" customHeight="1">
      <c r="I215" s="144" t="s">
        <v>743</v>
      </c>
      <c r="J215" s="146" t="s">
        <v>744</v>
      </c>
    </row>
    <row r="216" spans="9:10" s="144" customFormat="1" ht="22.9" customHeight="1">
      <c r="I216" s="144" t="s">
        <v>745</v>
      </c>
      <c r="J216" s="146" t="s">
        <v>746</v>
      </c>
    </row>
    <row r="217" spans="9:10" s="144" customFormat="1" ht="22.9" customHeight="1">
      <c r="I217" s="144" t="s">
        <v>747</v>
      </c>
      <c r="J217" s="146" t="s">
        <v>748</v>
      </c>
    </row>
    <row r="218" spans="9:10" s="144" customFormat="1" ht="22.9" customHeight="1">
      <c r="I218" s="144" t="s">
        <v>749</v>
      </c>
      <c r="J218" s="146" t="s">
        <v>750</v>
      </c>
    </row>
    <row r="219" spans="9:10" s="144" customFormat="1" ht="22.9" customHeight="1">
      <c r="I219" s="144" t="s">
        <v>751</v>
      </c>
      <c r="J219" s="146" t="s">
        <v>752</v>
      </c>
    </row>
    <row r="220" spans="9:10" s="144" customFormat="1" ht="22.9" customHeight="1">
      <c r="I220" s="144" t="s">
        <v>753</v>
      </c>
      <c r="J220" s="146" t="s">
        <v>754</v>
      </c>
    </row>
    <row r="221" spans="9:10" s="144" customFormat="1" ht="22.9" customHeight="1">
      <c r="I221" s="144" t="s">
        <v>755</v>
      </c>
      <c r="J221" s="146" t="s">
        <v>756</v>
      </c>
    </row>
    <row r="222" spans="9:10" s="144" customFormat="1" ht="22.9" customHeight="1">
      <c r="I222" s="144" t="s">
        <v>757</v>
      </c>
      <c r="J222" s="146" t="s">
        <v>758</v>
      </c>
    </row>
    <row r="223" spans="9:10" s="144" customFormat="1" ht="22.9" customHeight="1">
      <c r="I223" s="144" t="s">
        <v>759</v>
      </c>
      <c r="J223" s="146" t="s">
        <v>760</v>
      </c>
    </row>
    <row r="224" spans="9:10" s="144" customFormat="1" ht="22.9" customHeight="1">
      <c r="I224" s="144" t="s">
        <v>761</v>
      </c>
      <c r="J224" s="146" t="s">
        <v>762</v>
      </c>
    </row>
    <row r="225" spans="9:10" s="144" customFormat="1" ht="22.9" customHeight="1">
      <c r="I225" s="144" t="s">
        <v>763</v>
      </c>
      <c r="J225" s="146" t="s">
        <v>764</v>
      </c>
    </row>
    <row r="226" spans="9:10" s="144" customFormat="1" ht="22.9" customHeight="1">
      <c r="I226" s="144" t="s">
        <v>765</v>
      </c>
      <c r="J226" s="146" t="s">
        <v>766</v>
      </c>
    </row>
    <row r="227" spans="9:10" s="144" customFormat="1" ht="22.9" customHeight="1">
      <c r="I227" s="144" t="s">
        <v>767</v>
      </c>
      <c r="J227" s="146" t="s">
        <v>768</v>
      </c>
    </row>
    <row r="228" spans="9:10" s="144" customFormat="1" ht="22.9" customHeight="1">
      <c r="I228" s="144" t="s">
        <v>769</v>
      </c>
      <c r="J228" s="146" t="s">
        <v>770</v>
      </c>
    </row>
    <row r="229" spans="9:10" s="144" customFormat="1" ht="22.9" customHeight="1">
      <c r="I229" s="144" t="s">
        <v>771</v>
      </c>
      <c r="J229" s="146" t="s">
        <v>772</v>
      </c>
    </row>
    <row r="230" spans="9:10" s="144" customFormat="1" ht="22.9" customHeight="1">
      <c r="I230" s="144" t="s">
        <v>773</v>
      </c>
      <c r="J230" s="146" t="s">
        <v>774</v>
      </c>
    </row>
    <row r="231" spans="9:10" s="144" customFormat="1" ht="22.9" customHeight="1">
      <c r="I231" s="144" t="s">
        <v>775</v>
      </c>
      <c r="J231" s="146" t="s">
        <v>776</v>
      </c>
    </row>
    <row r="232" spans="9:10" s="144" customFormat="1" ht="22.9" customHeight="1">
      <c r="I232" s="144" t="s">
        <v>777</v>
      </c>
      <c r="J232" s="146" t="s">
        <v>778</v>
      </c>
    </row>
    <row r="233" spans="9:10" s="144" customFormat="1" ht="22.9" customHeight="1">
      <c r="I233" s="144" t="s">
        <v>779</v>
      </c>
      <c r="J233" s="146" t="s">
        <v>780</v>
      </c>
    </row>
    <row r="234" spans="9:10" s="144" customFormat="1" ht="22.9" customHeight="1">
      <c r="I234" s="144" t="s">
        <v>781</v>
      </c>
      <c r="J234"/>
    </row>
    <row r="235" spans="9:10" s="144" customFormat="1" ht="22.9" customHeight="1">
      <c r="I235" s="144" t="s">
        <v>782</v>
      </c>
      <c r="J235"/>
    </row>
    <row r="236" spans="9:10" s="144" customFormat="1" ht="22.9" customHeight="1">
      <c r="I236" s="144" t="s">
        <v>783</v>
      </c>
      <c r="J236"/>
    </row>
    <row r="237" spans="9:10" s="144" customFormat="1" ht="22.9" customHeight="1">
      <c r="I237" s="144" t="s">
        <v>784</v>
      </c>
      <c r="J237"/>
    </row>
    <row r="238" spans="9:10" s="144" customFormat="1" ht="22.9" customHeight="1">
      <c r="I238" s="144" t="s">
        <v>785</v>
      </c>
      <c r="J238"/>
    </row>
    <row r="239" spans="9:10" s="144" customFormat="1" ht="22.9" customHeight="1">
      <c r="I239" s="144" t="s">
        <v>786</v>
      </c>
      <c r="J239"/>
    </row>
    <row r="240" spans="9:10" s="144" customFormat="1" ht="22.9" customHeight="1">
      <c r="I240" s="144" t="s">
        <v>787</v>
      </c>
      <c r="J240"/>
    </row>
    <row r="241" spans="9:10" s="144" customFormat="1" ht="22.9" customHeight="1">
      <c r="I241" s="144" t="s">
        <v>788</v>
      </c>
      <c r="J241"/>
    </row>
    <row r="242" spans="9:10" s="144" customFormat="1" ht="22.9" customHeight="1">
      <c r="I242" s="144" t="s">
        <v>789</v>
      </c>
      <c r="J242"/>
    </row>
    <row r="243" spans="9:10" s="144" customFormat="1" ht="22.9" customHeight="1">
      <c r="I243" s="144" t="s">
        <v>790</v>
      </c>
      <c r="J243"/>
    </row>
    <row r="244" spans="9:10" s="144" customFormat="1" ht="22.9" customHeight="1">
      <c r="I244" s="144" t="s">
        <v>791</v>
      </c>
      <c r="J244"/>
    </row>
    <row r="245" spans="9:10" s="144" customFormat="1" ht="22.9" customHeight="1">
      <c r="I245" s="144" t="s">
        <v>792</v>
      </c>
      <c r="J245"/>
    </row>
    <row r="246" spans="9:10" s="144" customFormat="1" ht="22.9" customHeight="1">
      <c r="I246" s="144" t="s">
        <v>793</v>
      </c>
      <c r="J246"/>
    </row>
    <row r="247" spans="9:10" s="144" customFormat="1" ht="22.9" customHeight="1">
      <c r="I247" s="144" t="s">
        <v>794</v>
      </c>
      <c r="J247"/>
    </row>
    <row r="248" spans="9:10" s="144" customFormat="1" ht="22.9" customHeight="1">
      <c r="I248" s="144" t="s">
        <v>795</v>
      </c>
      <c r="J248"/>
    </row>
    <row r="249" spans="9:10" s="144" customFormat="1" ht="22.9" customHeight="1">
      <c r="I249" s="144" t="s">
        <v>796</v>
      </c>
      <c r="J249"/>
    </row>
    <row r="250" spans="9:10" s="144" customFormat="1" ht="22.9" customHeight="1">
      <c r="I250" s="144" t="s">
        <v>797</v>
      </c>
      <c r="J250"/>
    </row>
  </sheetData>
  <phoneticPr fontId="1"/>
  <pageMargins left="0.7" right="0.7" top="0.75" bottom="0.75" header="0.3" footer="0.3"/>
  <pageSetup paperSize="9"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659"/>
  <sheetViews>
    <sheetView zoomScale="80" zoomScaleNormal="80" workbookViewId="0">
      <pane xSplit="1" ySplit="1" topLeftCell="B13" activePane="bottomRight" state="frozen"/>
      <selection pane="topRight" activeCell="B1" sqref="B1"/>
      <selection pane="bottomLeft" activeCell="A2" sqref="A2"/>
      <selection pane="bottomRight" activeCell="F53" sqref="F53"/>
    </sheetView>
  </sheetViews>
  <sheetFormatPr defaultColWidth="8.7265625" defaultRowHeight="20.5" customHeight="1"/>
  <cols>
    <col min="1" max="1" width="8.81640625" style="1" customWidth="1"/>
    <col min="2" max="2" width="20" style="2" customWidth="1"/>
    <col min="3" max="3" width="35.90625" style="1" customWidth="1"/>
    <col min="4" max="4" width="35.81640625" style="1" customWidth="1"/>
    <col min="5" max="5" width="24.453125" style="1" customWidth="1"/>
    <col min="6" max="6" width="20.54296875" style="182" customWidth="1"/>
    <col min="7" max="7" width="20.453125" style="1" customWidth="1"/>
    <col min="8" max="8" width="55.54296875" style="2" customWidth="1"/>
    <col min="9" max="9" width="26.26953125" style="1" customWidth="1"/>
    <col min="10" max="10" width="16.08984375" style="1" customWidth="1"/>
    <col min="11" max="16384" width="8.7265625" style="1"/>
  </cols>
  <sheetData>
    <row r="1" spans="1:9" ht="20.5" customHeight="1">
      <c r="A1" s="177" t="s">
        <v>798</v>
      </c>
      <c r="B1" s="178" t="s">
        <v>25</v>
      </c>
      <c r="C1" s="177" t="s">
        <v>799</v>
      </c>
      <c r="D1" s="178" t="s">
        <v>800</v>
      </c>
      <c r="E1" s="177" t="s">
        <v>801</v>
      </c>
      <c r="F1" s="184" t="s">
        <v>802</v>
      </c>
      <c r="G1" s="177" t="s">
        <v>801</v>
      </c>
      <c r="H1" s="178" t="s">
        <v>803</v>
      </c>
      <c r="I1" s="178" t="s">
        <v>804</v>
      </c>
    </row>
    <row r="2" spans="1:9" ht="20.5" customHeight="1">
      <c r="A2" s="27" t="s">
        <v>2767</v>
      </c>
      <c r="B2" s="17" t="s">
        <v>1766</v>
      </c>
      <c r="C2" s="17" t="s">
        <v>1767</v>
      </c>
      <c r="D2" s="17"/>
      <c r="E2" s="26" t="s">
        <v>808</v>
      </c>
      <c r="F2" s="183" t="s">
        <v>2768</v>
      </c>
      <c r="G2" s="26" t="s">
        <v>808</v>
      </c>
      <c r="H2" s="156" t="s">
        <v>1959</v>
      </c>
      <c r="I2" s="185"/>
    </row>
    <row r="3" spans="1:9" ht="20.5" customHeight="1">
      <c r="A3" s="27" t="s">
        <v>1768</v>
      </c>
      <c r="B3" s="17" t="s">
        <v>1766</v>
      </c>
      <c r="C3" s="17" t="s">
        <v>871</v>
      </c>
      <c r="D3" s="17" t="s">
        <v>1769</v>
      </c>
      <c r="E3" s="26" t="s">
        <v>808</v>
      </c>
      <c r="F3" s="181" t="s">
        <v>1960</v>
      </c>
      <c r="G3" s="26" t="s">
        <v>808</v>
      </c>
      <c r="H3" s="156" t="s">
        <v>1960</v>
      </c>
      <c r="I3" s="185"/>
    </row>
    <row r="4" spans="1:9" ht="20.5" customHeight="1">
      <c r="A4" s="27" t="s">
        <v>1770</v>
      </c>
      <c r="B4" s="17" t="s">
        <v>1766</v>
      </c>
      <c r="C4" s="17" t="s">
        <v>871</v>
      </c>
      <c r="D4" s="17" t="s">
        <v>1771</v>
      </c>
      <c r="E4" s="26" t="s">
        <v>808</v>
      </c>
      <c r="F4" s="181" t="s">
        <v>1960</v>
      </c>
      <c r="G4" s="26" t="s">
        <v>808</v>
      </c>
      <c r="H4" s="156" t="s">
        <v>1960</v>
      </c>
      <c r="I4" s="185"/>
    </row>
    <row r="5" spans="1:9" ht="20.5" customHeight="1">
      <c r="A5" s="27" t="s">
        <v>1237</v>
      </c>
      <c r="B5" s="17" t="s">
        <v>1238</v>
      </c>
      <c r="C5" s="17" t="s">
        <v>1239</v>
      </c>
      <c r="D5" s="17" t="s">
        <v>1240</v>
      </c>
      <c r="E5" s="26" t="s">
        <v>808</v>
      </c>
      <c r="F5" s="181" t="s">
        <v>1241</v>
      </c>
      <c r="G5" s="26" t="s">
        <v>839</v>
      </c>
      <c r="H5" s="156"/>
      <c r="I5" s="185"/>
    </row>
    <row r="6" spans="1:9" ht="20.5" customHeight="1">
      <c r="A6" s="27" t="s">
        <v>1194</v>
      </c>
      <c r="B6" s="17" t="s">
        <v>1195</v>
      </c>
      <c r="C6" s="17" t="s">
        <v>1196</v>
      </c>
      <c r="D6" s="17" t="s">
        <v>2458</v>
      </c>
      <c r="E6" s="26" t="s">
        <v>1961</v>
      </c>
      <c r="F6" s="181" t="s">
        <v>1197</v>
      </c>
      <c r="G6" s="26" t="s">
        <v>808</v>
      </c>
      <c r="H6" s="156" t="s">
        <v>1198</v>
      </c>
      <c r="I6" s="185" t="s">
        <v>2607</v>
      </c>
    </row>
    <row r="7" spans="1:9" ht="20.5" customHeight="1">
      <c r="A7" s="27" t="s">
        <v>1199</v>
      </c>
      <c r="B7" s="17" t="s">
        <v>1195</v>
      </c>
      <c r="C7" s="17" t="s">
        <v>1200</v>
      </c>
      <c r="D7" s="17" t="s">
        <v>1201</v>
      </c>
      <c r="E7" s="26" t="s">
        <v>1961</v>
      </c>
      <c r="F7" s="181"/>
      <c r="G7" s="26" t="s">
        <v>808</v>
      </c>
      <c r="H7" s="156" t="s">
        <v>1202</v>
      </c>
      <c r="I7" s="185" t="s">
        <v>2607</v>
      </c>
    </row>
    <row r="8" spans="1:9" ht="20.5" customHeight="1">
      <c r="A8" s="27" t="s">
        <v>1203</v>
      </c>
      <c r="B8" s="16" t="s">
        <v>1195</v>
      </c>
      <c r="C8" s="16" t="s">
        <v>1200</v>
      </c>
      <c r="D8" s="16" t="s">
        <v>2459</v>
      </c>
      <c r="E8" s="26" t="s">
        <v>1961</v>
      </c>
      <c r="F8" s="181"/>
      <c r="G8" s="26" t="s">
        <v>808</v>
      </c>
      <c r="H8" s="156" t="s">
        <v>1962</v>
      </c>
      <c r="I8" s="156" t="s">
        <v>2607</v>
      </c>
    </row>
    <row r="9" spans="1:9" ht="20.5" customHeight="1">
      <c r="A9" s="27" t="s">
        <v>1204</v>
      </c>
      <c r="B9" s="16" t="s">
        <v>1195</v>
      </c>
      <c r="C9" s="16" t="s">
        <v>1200</v>
      </c>
      <c r="D9" s="16" t="s">
        <v>2772</v>
      </c>
      <c r="E9" s="26" t="s">
        <v>1961</v>
      </c>
      <c r="F9" s="181"/>
      <c r="G9" s="26" t="s">
        <v>808</v>
      </c>
      <c r="H9" s="156" t="s">
        <v>1963</v>
      </c>
      <c r="I9" s="185" t="s">
        <v>2607</v>
      </c>
    </row>
    <row r="10" spans="1:9" ht="20.5" customHeight="1">
      <c r="A10" s="27" t="s">
        <v>2769</v>
      </c>
      <c r="B10" s="16" t="s">
        <v>836</v>
      </c>
      <c r="C10" s="16" t="s">
        <v>837</v>
      </c>
      <c r="D10" s="16" t="s">
        <v>838</v>
      </c>
      <c r="E10" s="26" t="s">
        <v>808</v>
      </c>
      <c r="F10" s="181" t="s">
        <v>2770</v>
      </c>
      <c r="G10" s="26" t="s">
        <v>839</v>
      </c>
      <c r="H10" s="156"/>
      <c r="I10" s="156" t="s">
        <v>2608</v>
      </c>
    </row>
    <row r="11" spans="1:9" ht="20.5" customHeight="1">
      <c r="A11" s="27" t="s">
        <v>896</v>
      </c>
      <c r="B11" s="16" t="s">
        <v>897</v>
      </c>
      <c r="C11" s="16" t="s">
        <v>898</v>
      </c>
      <c r="D11" s="16" t="s">
        <v>2460</v>
      </c>
      <c r="E11" s="26" t="s">
        <v>1961</v>
      </c>
      <c r="F11" s="181"/>
      <c r="G11" s="26" t="s">
        <v>808</v>
      </c>
      <c r="H11" s="156" t="s">
        <v>899</v>
      </c>
      <c r="I11" s="156" t="s">
        <v>2609</v>
      </c>
    </row>
    <row r="12" spans="1:9" ht="20.5" customHeight="1">
      <c r="A12" s="27" t="s">
        <v>900</v>
      </c>
      <c r="B12" s="16" t="s">
        <v>897</v>
      </c>
      <c r="C12" s="16" t="s">
        <v>898</v>
      </c>
      <c r="D12" s="16" t="s">
        <v>2460</v>
      </c>
      <c r="E12" s="26" t="s">
        <v>1961</v>
      </c>
      <c r="F12" s="181"/>
      <c r="G12" s="26" t="s">
        <v>808</v>
      </c>
      <c r="H12" s="156" t="s">
        <v>899</v>
      </c>
      <c r="I12" s="156" t="s">
        <v>2609</v>
      </c>
    </row>
    <row r="13" spans="1:9" ht="20.5" customHeight="1">
      <c r="A13" s="27" t="s">
        <v>901</v>
      </c>
      <c r="B13" s="16" t="s">
        <v>897</v>
      </c>
      <c r="C13" s="16" t="s">
        <v>898</v>
      </c>
      <c r="D13" s="16" t="s">
        <v>2460</v>
      </c>
      <c r="E13" s="26" t="s">
        <v>1961</v>
      </c>
      <c r="F13" s="181"/>
      <c r="G13" s="26" t="s">
        <v>808</v>
      </c>
      <c r="H13" s="156" t="s">
        <v>899</v>
      </c>
      <c r="I13" s="156" t="s">
        <v>2609</v>
      </c>
    </row>
    <row r="14" spans="1:9" ht="20.5" customHeight="1">
      <c r="A14" s="27" t="s">
        <v>902</v>
      </c>
      <c r="B14" s="16" t="s">
        <v>897</v>
      </c>
      <c r="C14" s="16" t="s">
        <v>898</v>
      </c>
      <c r="D14" s="16" t="s">
        <v>2460</v>
      </c>
      <c r="E14" s="26" t="s">
        <v>1961</v>
      </c>
      <c r="F14" s="181"/>
      <c r="G14" s="156" t="s">
        <v>814</v>
      </c>
      <c r="H14" s="156" t="s">
        <v>1964</v>
      </c>
      <c r="I14" s="156" t="s">
        <v>2609</v>
      </c>
    </row>
    <row r="15" spans="1:9" ht="20.5" customHeight="1">
      <c r="A15" s="27" t="s">
        <v>2771</v>
      </c>
      <c r="B15" s="16" t="s">
        <v>897</v>
      </c>
      <c r="C15" s="16" t="s">
        <v>898</v>
      </c>
      <c r="D15" s="16" t="s">
        <v>2460</v>
      </c>
      <c r="E15" s="26" t="s">
        <v>1961</v>
      </c>
      <c r="F15" s="200"/>
      <c r="G15" s="26" t="s">
        <v>814</v>
      </c>
      <c r="H15" s="156" t="s">
        <v>1964</v>
      </c>
      <c r="I15" s="156" t="s">
        <v>2609</v>
      </c>
    </row>
    <row r="16" spans="1:9" ht="20.5" customHeight="1">
      <c r="A16" s="27" t="s">
        <v>903</v>
      </c>
      <c r="B16" s="16" t="s">
        <v>897</v>
      </c>
      <c r="C16" s="16" t="s">
        <v>898</v>
      </c>
      <c r="D16" s="16" t="s">
        <v>2460</v>
      </c>
      <c r="E16" s="26" t="s">
        <v>1961</v>
      </c>
      <c r="F16" s="181"/>
      <c r="G16" s="26" t="s">
        <v>814</v>
      </c>
      <c r="H16" s="156" t="s">
        <v>1964</v>
      </c>
      <c r="I16" s="156" t="s">
        <v>2609</v>
      </c>
    </row>
    <row r="17" spans="1:9" ht="20.5" customHeight="1">
      <c r="A17" s="27" t="s">
        <v>904</v>
      </c>
      <c r="B17" s="16" t="s">
        <v>897</v>
      </c>
      <c r="C17" s="16" t="s">
        <v>898</v>
      </c>
      <c r="D17" s="16" t="s">
        <v>2460</v>
      </c>
      <c r="E17" s="26" t="s">
        <v>1961</v>
      </c>
      <c r="F17" s="181"/>
      <c r="G17" s="26" t="s">
        <v>814</v>
      </c>
      <c r="H17" s="156" t="s">
        <v>1964</v>
      </c>
      <c r="I17" s="156" t="s">
        <v>2609</v>
      </c>
    </row>
    <row r="18" spans="1:9" ht="20.5" customHeight="1">
      <c r="A18" s="27" t="s">
        <v>905</v>
      </c>
      <c r="B18" s="16" t="s">
        <v>897</v>
      </c>
      <c r="C18" s="16" t="s">
        <v>898</v>
      </c>
      <c r="D18" s="16" t="s">
        <v>2460</v>
      </c>
      <c r="E18" s="26" t="s">
        <v>1961</v>
      </c>
      <c r="F18" s="181"/>
      <c r="G18" s="26" t="s">
        <v>814</v>
      </c>
      <c r="H18" s="156" t="s">
        <v>1964</v>
      </c>
      <c r="I18" s="156" t="s">
        <v>2609</v>
      </c>
    </row>
    <row r="19" spans="1:9" ht="20.5" customHeight="1">
      <c r="A19" s="27" t="s">
        <v>1965</v>
      </c>
      <c r="B19" s="16" t="s">
        <v>897</v>
      </c>
      <c r="C19" s="16" t="s">
        <v>898</v>
      </c>
      <c r="D19" s="16" t="s">
        <v>2461</v>
      </c>
      <c r="E19" s="26" t="s">
        <v>1961</v>
      </c>
      <c r="F19" s="181"/>
      <c r="G19" s="26" t="s">
        <v>808</v>
      </c>
      <c r="H19" s="156" t="s">
        <v>1964</v>
      </c>
      <c r="I19" s="156" t="s">
        <v>2609</v>
      </c>
    </row>
    <row r="20" spans="1:9" ht="20.5" customHeight="1">
      <c r="A20" s="27" t="s">
        <v>1966</v>
      </c>
      <c r="B20" s="16" t="s">
        <v>897</v>
      </c>
      <c r="C20" s="16" t="s">
        <v>898</v>
      </c>
      <c r="D20" s="16" t="s">
        <v>2461</v>
      </c>
      <c r="E20" s="26" t="s">
        <v>1961</v>
      </c>
      <c r="F20" s="181"/>
      <c r="G20" s="26" t="s">
        <v>814</v>
      </c>
      <c r="H20" s="156" t="s">
        <v>1964</v>
      </c>
      <c r="I20" s="156" t="s">
        <v>2609</v>
      </c>
    </row>
    <row r="21" spans="1:9" ht="20.5" customHeight="1">
      <c r="A21" s="27" t="s">
        <v>1967</v>
      </c>
      <c r="B21" s="16" t="s">
        <v>897</v>
      </c>
      <c r="C21" s="16" t="s">
        <v>898</v>
      </c>
      <c r="D21" s="16" t="s">
        <v>2462</v>
      </c>
      <c r="E21" s="26" t="s">
        <v>1961</v>
      </c>
      <c r="F21" s="181"/>
      <c r="G21" s="26" t="s">
        <v>814</v>
      </c>
      <c r="H21" s="156" t="s">
        <v>1964</v>
      </c>
      <c r="I21" s="156" t="s">
        <v>2609</v>
      </c>
    </row>
    <row r="22" spans="1:9" ht="20.5" customHeight="1">
      <c r="A22" s="27" t="s">
        <v>1968</v>
      </c>
      <c r="B22" s="16" t="s">
        <v>897</v>
      </c>
      <c r="C22" s="16" t="s">
        <v>898</v>
      </c>
      <c r="D22" s="16" t="s">
        <v>2462</v>
      </c>
      <c r="E22" s="26" t="s">
        <v>1961</v>
      </c>
      <c r="F22" s="181"/>
      <c r="G22" s="26" t="s">
        <v>814</v>
      </c>
      <c r="H22" s="156" t="s">
        <v>1964</v>
      </c>
      <c r="I22" s="156" t="s">
        <v>2609</v>
      </c>
    </row>
    <row r="23" spans="1:9" ht="20.5" customHeight="1">
      <c r="A23" s="27" t="s">
        <v>840</v>
      </c>
      <c r="B23" s="16" t="s">
        <v>841</v>
      </c>
      <c r="C23" s="16" t="s">
        <v>842</v>
      </c>
      <c r="D23" s="16" t="s">
        <v>843</v>
      </c>
      <c r="E23" s="26" t="s">
        <v>814</v>
      </c>
      <c r="F23" s="181" t="s">
        <v>846</v>
      </c>
      <c r="G23" s="26" t="s">
        <v>839</v>
      </c>
      <c r="H23" s="156"/>
      <c r="I23" s="156"/>
    </row>
    <row r="24" spans="1:9" ht="20.5" customHeight="1">
      <c r="A24" s="27" t="s">
        <v>844</v>
      </c>
      <c r="B24" s="16" t="s">
        <v>841</v>
      </c>
      <c r="C24" s="16" t="s">
        <v>842</v>
      </c>
      <c r="D24" s="16" t="s">
        <v>845</v>
      </c>
      <c r="E24" s="26" t="s">
        <v>814</v>
      </c>
      <c r="F24" s="181" t="s">
        <v>846</v>
      </c>
      <c r="G24" s="26" t="s">
        <v>839</v>
      </c>
      <c r="H24" s="156"/>
      <c r="I24" s="156"/>
    </row>
    <row r="25" spans="1:9" ht="20.5" customHeight="1">
      <c r="A25" s="27" t="s">
        <v>847</v>
      </c>
      <c r="B25" s="16" t="s">
        <v>841</v>
      </c>
      <c r="C25" s="16" t="s">
        <v>842</v>
      </c>
      <c r="D25" s="16" t="s">
        <v>848</v>
      </c>
      <c r="E25" s="26" t="s">
        <v>814</v>
      </c>
      <c r="F25" s="181" t="s">
        <v>846</v>
      </c>
      <c r="G25" s="26" t="s">
        <v>839</v>
      </c>
      <c r="H25" s="156"/>
      <c r="I25" s="156"/>
    </row>
    <row r="26" spans="1:9" ht="20.5" customHeight="1">
      <c r="A26" s="27" t="s">
        <v>1969</v>
      </c>
      <c r="B26" s="16" t="s">
        <v>841</v>
      </c>
      <c r="C26" s="16" t="s">
        <v>842</v>
      </c>
      <c r="D26" s="16" t="s">
        <v>2463</v>
      </c>
      <c r="E26" s="26" t="s">
        <v>814</v>
      </c>
      <c r="F26" s="181" t="s">
        <v>846</v>
      </c>
      <c r="G26" s="26" t="s">
        <v>839</v>
      </c>
      <c r="H26" s="156"/>
      <c r="I26" s="156"/>
    </row>
    <row r="27" spans="1:9" ht="20.5" customHeight="1">
      <c r="A27" s="27" t="s">
        <v>849</v>
      </c>
      <c r="B27" s="16" t="s">
        <v>841</v>
      </c>
      <c r="C27" s="16" t="s">
        <v>842</v>
      </c>
      <c r="D27" s="16" t="s">
        <v>850</v>
      </c>
      <c r="E27" s="26" t="s">
        <v>814</v>
      </c>
      <c r="F27" s="181" t="s">
        <v>846</v>
      </c>
      <c r="G27" s="156" t="s">
        <v>839</v>
      </c>
      <c r="H27" s="156"/>
      <c r="I27" s="156"/>
    </row>
    <row r="28" spans="1:9" ht="20.5" customHeight="1">
      <c r="A28" s="27" t="s">
        <v>851</v>
      </c>
      <c r="B28" s="16" t="s">
        <v>841</v>
      </c>
      <c r="C28" s="16" t="s">
        <v>842</v>
      </c>
      <c r="D28" s="16" t="s">
        <v>852</v>
      </c>
      <c r="E28" s="26" t="s">
        <v>814</v>
      </c>
      <c r="F28" s="181" t="s">
        <v>846</v>
      </c>
      <c r="G28" s="156" t="s">
        <v>839</v>
      </c>
      <c r="H28" s="156"/>
      <c r="I28" s="156"/>
    </row>
    <row r="29" spans="1:9" ht="20.5" customHeight="1">
      <c r="A29" s="27" t="s">
        <v>853</v>
      </c>
      <c r="B29" s="16" t="s">
        <v>841</v>
      </c>
      <c r="C29" s="16" t="s">
        <v>842</v>
      </c>
      <c r="D29" s="16" t="s">
        <v>854</v>
      </c>
      <c r="E29" s="156" t="s">
        <v>814</v>
      </c>
      <c r="F29" s="181" t="s">
        <v>846</v>
      </c>
      <c r="G29" s="26" t="s">
        <v>839</v>
      </c>
      <c r="H29" s="156"/>
      <c r="I29" s="156"/>
    </row>
    <row r="30" spans="1:9" ht="20.5" customHeight="1">
      <c r="A30" s="27" t="s">
        <v>855</v>
      </c>
      <c r="B30" s="16" t="s">
        <v>841</v>
      </c>
      <c r="C30" s="16" t="s">
        <v>842</v>
      </c>
      <c r="D30" s="16" t="s">
        <v>856</v>
      </c>
      <c r="E30" s="26" t="s">
        <v>814</v>
      </c>
      <c r="F30" s="181" t="s">
        <v>846</v>
      </c>
      <c r="G30" s="26" t="s">
        <v>839</v>
      </c>
      <c r="H30" s="183"/>
      <c r="I30" s="156"/>
    </row>
    <row r="31" spans="1:9" ht="20.5" customHeight="1">
      <c r="A31" s="27" t="s">
        <v>857</v>
      </c>
      <c r="B31" s="16" t="s">
        <v>841</v>
      </c>
      <c r="C31" s="16" t="s">
        <v>842</v>
      </c>
      <c r="D31" s="16" t="s">
        <v>858</v>
      </c>
      <c r="E31" s="26" t="s">
        <v>814</v>
      </c>
      <c r="F31" s="181" t="s">
        <v>846</v>
      </c>
      <c r="G31" s="26" t="s">
        <v>839</v>
      </c>
      <c r="H31" s="156"/>
      <c r="I31" s="156"/>
    </row>
    <row r="32" spans="1:9" ht="20.5" customHeight="1">
      <c r="A32" s="27" t="s">
        <v>859</v>
      </c>
      <c r="B32" s="16" t="s">
        <v>841</v>
      </c>
      <c r="C32" s="16" t="s">
        <v>842</v>
      </c>
      <c r="D32" s="16" t="s">
        <v>860</v>
      </c>
      <c r="E32" s="26" t="s">
        <v>814</v>
      </c>
      <c r="F32" s="181" t="s">
        <v>846</v>
      </c>
      <c r="G32" s="26" t="s">
        <v>839</v>
      </c>
      <c r="H32" s="156"/>
      <c r="I32" s="156"/>
    </row>
    <row r="33" spans="1:9" ht="20.5" customHeight="1">
      <c r="A33" s="27" t="s">
        <v>2752</v>
      </c>
      <c r="B33" s="16" t="s">
        <v>841</v>
      </c>
      <c r="C33" s="16" t="s">
        <v>842</v>
      </c>
      <c r="D33" s="16" t="s">
        <v>861</v>
      </c>
      <c r="E33" s="26" t="s">
        <v>1961</v>
      </c>
      <c r="F33" s="181"/>
      <c r="G33" s="26" t="s">
        <v>814</v>
      </c>
      <c r="H33" s="156" t="s">
        <v>862</v>
      </c>
      <c r="I33" s="156"/>
    </row>
    <row r="34" spans="1:9" ht="20.5" customHeight="1">
      <c r="A34" s="27" t="s">
        <v>863</v>
      </c>
      <c r="B34" s="16" t="s">
        <v>841</v>
      </c>
      <c r="C34" s="16" t="s">
        <v>842</v>
      </c>
      <c r="D34" s="16" t="s">
        <v>864</v>
      </c>
      <c r="E34" s="156" t="s">
        <v>1961</v>
      </c>
      <c r="F34" s="181"/>
      <c r="G34" s="26" t="s">
        <v>814</v>
      </c>
      <c r="H34" s="156" t="s">
        <v>862</v>
      </c>
      <c r="I34" s="156"/>
    </row>
    <row r="35" spans="1:9" ht="20.5" customHeight="1">
      <c r="A35" s="27" t="s">
        <v>865</v>
      </c>
      <c r="B35" s="16" t="s">
        <v>841</v>
      </c>
      <c r="C35" s="16" t="s">
        <v>842</v>
      </c>
      <c r="D35" s="16" t="s">
        <v>866</v>
      </c>
      <c r="E35" s="156" t="s">
        <v>1961</v>
      </c>
      <c r="F35" s="181"/>
      <c r="G35" s="26" t="s">
        <v>814</v>
      </c>
      <c r="H35" s="156" t="s">
        <v>862</v>
      </c>
      <c r="I35" s="156"/>
    </row>
    <row r="36" spans="1:9" ht="20.5" customHeight="1">
      <c r="A36" s="27" t="s">
        <v>805</v>
      </c>
      <c r="B36" s="16" t="s">
        <v>806</v>
      </c>
      <c r="C36" s="16" t="s">
        <v>807</v>
      </c>
      <c r="D36" s="16" t="s">
        <v>2464</v>
      </c>
      <c r="E36" s="156" t="s">
        <v>808</v>
      </c>
      <c r="F36" s="181" t="s">
        <v>809</v>
      </c>
      <c r="G36" s="26" t="s">
        <v>808</v>
      </c>
      <c r="H36" s="156" t="s">
        <v>809</v>
      </c>
      <c r="I36" s="156" t="s">
        <v>2610</v>
      </c>
    </row>
    <row r="37" spans="1:9" ht="20.5" customHeight="1">
      <c r="A37" s="27" t="s">
        <v>810</v>
      </c>
      <c r="B37" s="16" t="s">
        <v>806</v>
      </c>
      <c r="C37" s="16" t="s">
        <v>807</v>
      </c>
      <c r="D37" s="16" t="s">
        <v>2464</v>
      </c>
      <c r="E37" s="26" t="s">
        <v>808</v>
      </c>
      <c r="F37" s="181" t="s">
        <v>809</v>
      </c>
      <c r="G37" s="26" t="s">
        <v>808</v>
      </c>
      <c r="H37" s="156" t="s">
        <v>809</v>
      </c>
      <c r="I37" s="156" t="s">
        <v>2610</v>
      </c>
    </row>
    <row r="38" spans="1:9" ht="20.5" customHeight="1">
      <c r="A38" s="27" t="s">
        <v>811</v>
      </c>
      <c r="B38" s="16" t="s">
        <v>806</v>
      </c>
      <c r="C38" s="16" t="s">
        <v>807</v>
      </c>
      <c r="D38" s="16" t="s">
        <v>2464</v>
      </c>
      <c r="E38" s="26" t="s">
        <v>808</v>
      </c>
      <c r="F38" s="181" t="s">
        <v>809</v>
      </c>
      <c r="G38" s="26" t="s">
        <v>808</v>
      </c>
      <c r="H38" s="156" t="s">
        <v>809</v>
      </c>
      <c r="I38" s="156" t="s">
        <v>2610</v>
      </c>
    </row>
    <row r="39" spans="1:9" ht="20.5" customHeight="1">
      <c r="A39" s="27" t="s">
        <v>812</v>
      </c>
      <c r="B39" s="16" t="s">
        <v>806</v>
      </c>
      <c r="C39" s="16" t="s">
        <v>807</v>
      </c>
      <c r="D39" s="16" t="s">
        <v>813</v>
      </c>
      <c r="E39" s="26" t="s">
        <v>814</v>
      </c>
      <c r="F39" s="181" t="s">
        <v>1970</v>
      </c>
      <c r="G39" s="156" t="s">
        <v>814</v>
      </c>
      <c r="H39" s="156" t="s">
        <v>1970</v>
      </c>
      <c r="I39" s="156" t="s">
        <v>2610</v>
      </c>
    </row>
    <row r="40" spans="1:9" ht="20.5" customHeight="1">
      <c r="A40" s="27" t="s">
        <v>815</v>
      </c>
      <c r="B40" s="18" t="s">
        <v>806</v>
      </c>
      <c r="C40" s="18" t="s">
        <v>807</v>
      </c>
      <c r="D40" s="18" t="s">
        <v>2465</v>
      </c>
      <c r="E40" s="156" t="s">
        <v>814</v>
      </c>
      <c r="F40" s="181"/>
      <c r="G40" s="26" t="s">
        <v>814</v>
      </c>
      <c r="H40" s="156"/>
      <c r="I40" s="156" t="s">
        <v>2610</v>
      </c>
    </row>
    <row r="41" spans="1:9" ht="20.5" customHeight="1">
      <c r="A41" s="27" t="s">
        <v>2753</v>
      </c>
      <c r="B41" s="18" t="s">
        <v>806</v>
      </c>
      <c r="C41" s="18" t="s">
        <v>807</v>
      </c>
      <c r="D41" s="18" t="s">
        <v>2466</v>
      </c>
      <c r="E41" s="26" t="s">
        <v>814</v>
      </c>
      <c r="F41" s="181"/>
      <c r="G41" s="26" t="s">
        <v>808</v>
      </c>
      <c r="H41" s="156" t="s">
        <v>816</v>
      </c>
      <c r="I41" s="156" t="s">
        <v>2610</v>
      </c>
    </row>
    <row r="42" spans="1:9" ht="20.5" customHeight="1">
      <c r="A42" s="27" t="s">
        <v>817</v>
      </c>
      <c r="B42" s="18" t="s">
        <v>806</v>
      </c>
      <c r="C42" s="18" t="s">
        <v>818</v>
      </c>
      <c r="D42" s="18" t="s">
        <v>2467</v>
      </c>
      <c r="E42" s="26" t="s">
        <v>808</v>
      </c>
      <c r="F42" s="181" t="s">
        <v>1971</v>
      </c>
      <c r="G42" s="26" t="s">
        <v>808</v>
      </c>
      <c r="H42" s="156" t="s">
        <v>1971</v>
      </c>
      <c r="I42" s="156" t="s">
        <v>2611</v>
      </c>
    </row>
    <row r="43" spans="1:9" ht="20.5" customHeight="1">
      <c r="A43" s="27" t="s">
        <v>820</v>
      </c>
      <c r="B43" s="18" t="s">
        <v>806</v>
      </c>
      <c r="C43" s="18" t="s">
        <v>821</v>
      </c>
      <c r="D43" s="18"/>
      <c r="E43" s="26" t="s">
        <v>1961</v>
      </c>
      <c r="F43" s="181"/>
      <c r="G43" s="26" t="s">
        <v>808</v>
      </c>
      <c r="H43" s="156" t="s">
        <v>822</v>
      </c>
      <c r="I43" s="156" t="s">
        <v>2612</v>
      </c>
    </row>
    <row r="44" spans="1:9" ht="20.5" customHeight="1">
      <c r="A44" s="27" t="s">
        <v>823</v>
      </c>
      <c r="B44" s="18" t="s">
        <v>806</v>
      </c>
      <c r="C44" s="18" t="s">
        <v>824</v>
      </c>
      <c r="D44" s="18" t="s">
        <v>825</v>
      </c>
      <c r="E44" s="26" t="s">
        <v>814</v>
      </c>
      <c r="F44" s="181" t="s">
        <v>826</v>
      </c>
      <c r="G44" s="26" t="s">
        <v>839</v>
      </c>
      <c r="H44" s="156"/>
      <c r="I44" s="156" t="s">
        <v>2613</v>
      </c>
    </row>
    <row r="45" spans="1:9" ht="20.5" customHeight="1">
      <c r="A45" s="27" t="s">
        <v>1252</v>
      </c>
      <c r="B45" s="18" t="s">
        <v>1253</v>
      </c>
      <c r="C45" s="18" t="s">
        <v>1110</v>
      </c>
      <c r="D45" s="19"/>
      <c r="E45" s="26" t="s">
        <v>1961</v>
      </c>
      <c r="F45" s="181"/>
      <c r="G45" s="26" t="s">
        <v>808</v>
      </c>
      <c r="H45" s="156" t="s">
        <v>1972</v>
      </c>
      <c r="I45" s="156" t="s">
        <v>2614</v>
      </c>
    </row>
    <row r="46" spans="1:9" ht="20.5" customHeight="1">
      <c r="A46" s="27" t="s">
        <v>1973</v>
      </c>
      <c r="B46" s="18" t="s">
        <v>1249</v>
      </c>
      <c r="C46" s="18" t="s">
        <v>914</v>
      </c>
      <c r="D46" s="18" t="s">
        <v>2468</v>
      </c>
      <c r="E46" s="26" t="s">
        <v>808</v>
      </c>
      <c r="F46" s="181" t="s">
        <v>1974</v>
      </c>
      <c r="G46" s="26" t="s">
        <v>808</v>
      </c>
      <c r="H46" s="156" t="s">
        <v>1974</v>
      </c>
      <c r="I46" s="156" t="s">
        <v>2615</v>
      </c>
    </row>
    <row r="47" spans="1:9" ht="20.5" customHeight="1">
      <c r="A47" s="27" t="s">
        <v>1248</v>
      </c>
      <c r="B47" s="18" t="s">
        <v>1249</v>
      </c>
      <c r="C47" s="18" t="s">
        <v>873</v>
      </c>
      <c r="D47" s="18" t="s">
        <v>2469</v>
      </c>
      <c r="E47" s="26" t="s">
        <v>808</v>
      </c>
      <c r="F47" s="201" t="s">
        <v>1250</v>
      </c>
      <c r="G47" s="26" t="s">
        <v>808</v>
      </c>
      <c r="H47" s="156" t="s">
        <v>1250</v>
      </c>
      <c r="I47" s="156" t="s">
        <v>2616</v>
      </c>
    </row>
    <row r="48" spans="1:9" ht="20.5" customHeight="1">
      <c r="A48" s="27" t="s">
        <v>1975</v>
      </c>
      <c r="B48" s="16" t="s">
        <v>1249</v>
      </c>
      <c r="C48" s="16" t="s">
        <v>1976</v>
      </c>
      <c r="D48" s="16" t="s">
        <v>2470</v>
      </c>
      <c r="E48" s="26" t="s">
        <v>808</v>
      </c>
      <c r="F48" s="181" t="s">
        <v>1977</v>
      </c>
      <c r="G48" s="26" t="s">
        <v>808</v>
      </c>
      <c r="H48" s="156" t="s">
        <v>1977</v>
      </c>
      <c r="I48" s="156"/>
    </row>
    <row r="49" spans="1:9" ht="20.5" customHeight="1">
      <c r="A49" s="27" t="s">
        <v>1978</v>
      </c>
      <c r="B49" s="16" t="s">
        <v>1249</v>
      </c>
      <c r="C49" s="16" t="s">
        <v>1979</v>
      </c>
      <c r="D49" s="16" t="s">
        <v>2471</v>
      </c>
      <c r="E49" s="26" t="s">
        <v>808</v>
      </c>
      <c r="F49" s="181" t="s">
        <v>1980</v>
      </c>
      <c r="G49" s="26" t="s">
        <v>808</v>
      </c>
      <c r="H49" s="156" t="s">
        <v>1980</v>
      </c>
      <c r="I49" s="156"/>
    </row>
    <row r="50" spans="1:9" ht="20.5" customHeight="1">
      <c r="A50" s="27" t="s">
        <v>1981</v>
      </c>
      <c r="B50" s="16" t="s">
        <v>1823</v>
      </c>
      <c r="C50" s="16" t="s">
        <v>1982</v>
      </c>
      <c r="D50" s="16" t="s">
        <v>2472</v>
      </c>
      <c r="E50" s="26" t="s">
        <v>808</v>
      </c>
      <c r="F50" s="181" t="s">
        <v>1983</v>
      </c>
      <c r="G50" s="26" t="s">
        <v>808</v>
      </c>
      <c r="H50" s="156" t="s">
        <v>1983</v>
      </c>
      <c r="I50" s="156" t="s">
        <v>2617</v>
      </c>
    </row>
    <row r="51" spans="1:9" ht="20.5" customHeight="1">
      <c r="A51" s="27" t="s">
        <v>1984</v>
      </c>
      <c r="B51" s="16" t="s">
        <v>1823</v>
      </c>
      <c r="C51" s="16" t="s">
        <v>835</v>
      </c>
      <c r="D51" s="16" t="s">
        <v>1619</v>
      </c>
      <c r="E51" s="26" t="s">
        <v>1961</v>
      </c>
      <c r="F51" s="181"/>
      <c r="G51" s="26" t="s">
        <v>808</v>
      </c>
      <c r="H51" s="156" t="s">
        <v>1985</v>
      </c>
      <c r="I51" s="156" t="s">
        <v>2617</v>
      </c>
    </row>
    <row r="52" spans="1:9" ht="20.5" customHeight="1">
      <c r="A52" s="27" t="s">
        <v>1822</v>
      </c>
      <c r="B52" s="16" t="s">
        <v>1823</v>
      </c>
      <c r="C52" s="16" t="s">
        <v>1251</v>
      </c>
      <c r="D52" s="16" t="s">
        <v>1824</v>
      </c>
      <c r="E52" s="26" t="s">
        <v>1961</v>
      </c>
      <c r="F52" s="181"/>
      <c r="G52" s="26" t="s">
        <v>808</v>
      </c>
      <c r="H52" s="156" t="s">
        <v>1825</v>
      </c>
      <c r="I52" s="156" t="s">
        <v>2617</v>
      </c>
    </row>
    <row r="53" spans="1:9" ht="20.5" customHeight="1">
      <c r="A53" s="27" t="s">
        <v>1826</v>
      </c>
      <c r="B53" s="16" t="s">
        <v>1823</v>
      </c>
      <c r="C53" s="16" t="s">
        <v>1251</v>
      </c>
      <c r="D53" s="16" t="s">
        <v>1827</v>
      </c>
      <c r="E53" s="26" t="s">
        <v>1961</v>
      </c>
      <c r="F53" s="181"/>
      <c r="G53" s="156" t="s">
        <v>808</v>
      </c>
      <c r="H53" s="156" t="s">
        <v>1825</v>
      </c>
      <c r="I53" s="156" t="s">
        <v>2617</v>
      </c>
    </row>
    <row r="54" spans="1:9" ht="20.5" customHeight="1">
      <c r="A54" s="27" t="s">
        <v>1828</v>
      </c>
      <c r="B54" s="16" t="s">
        <v>1823</v>
      </c>
      <c r="C54" s="16" t="s">
        <v>1251</v>
      </c>
      <c r="D54" s="16" t="s">
        <v>1829</v>
      </c>
      <c r="E54" s="26" t="s">
        <v>1961</v>
      </c>
      <c r="F54" s="181"/>
      <c r="G54" s="156" t="s">
        <v>808</v>
      </c>
      <c r="H54" s="156" t="s">
        <v>1825</v>
      </c>
      <c r="I54" s="156" t="s">
        <v>2617</v>
      </c>
    </row>
    <row r="55" spans="1:9" ht="20.5" customHeight="1">
      <c r="A55" s="27" t="s">
        <v>1830</v>
      </c>
      <c r="B55" s="16" t="s">
        <v>1823</v>
      </c>
      <c r="C55" s="16" t="s">
        <v>1251</v>
      </c>
      <c r="D55" s="16" t="s">
        <v>1831</v>
      </c>
      <c r="E55" s="26" t="s">
        <v>1961</v>
      </c>
      <c r="F55" s="181"/>
      <c r="G55" s="156" t="s">
        <v>808</v>
      </c>
      <c r="H55" s="156" t="s">
        <v>1825</v>
      </c>
      <c r="I55" s="156" t="s">
        <v>2617</v>
      </c>
    </row>
    <row r="56" spans="1:9" ht="20.5" customHeight="1">
      <c r="A56" s="27" t="s">
        <v>1832</v>
      </c>
      <c r="B56" s="16" t="s">
        <v>1823</v>
      </c>
      <c r="C56" s="16" t="s">
        <v>1251</v>
      </c>
      <c r="D56" s="16" t="s">
        <v>1833</v>
      </c>
      <c r="E56" s="26" t="s">
        <v>1961</v>
      </c>
      <c r="F56" s="181"/>
      <c r="G56" s="156" t="s">
        <v>808</v>
      </c>
      <c r="H56" s="156" t="s">
        <v>1825</v>
      </c>
      <c r="I56" s="156" t="s">
        <v>2617</v>
      </c>
    </row>
    <row r="57" spans="1:9" ht="20.5" customHeight="1">
      <c r="A57" s="27" t="s">
        <v>1834</v>
      </c>
      <c r="B57" s="16" t="s">
        <v>1823</v>
      </c>
      <c r="C57" s="16" t="s">
        <v>1251</v>
      </c>
      <c r="D57" s="16" t="s">
        <v>1835</v>
      </c>
      <c r="E57" s="156" t="s">
        <v>1961</v>
      </c>
      <c r="F57" s="181"/>
      <c r="G57" s="26" t="s">
        <v>808</v>
      </c>
      <c r="H57" s="156" t="s">
        <v>1825</v>
      </c>
      <c r="I57" s="156" t="s">
        <v>2617</v>
      </c>
    </row>
    <row r="58" spans="1:9" ht="20.5" customHeight="1">
      <c r="A58" s="27" t="s">
        <v>1836</v>
      </c>
      <c r="B58" s="16" t="s">
        <v>1823</v>
      </c>
      <c r="C58" s="16" t="s">
        <v>914</v>
      </c>
      <c r="D58" s="16" t="s">
        <v>1837</v>
      </c>
      <c r="E58" s="156" t="s">
        <v>1961</v>
      </c>
      <c r="F58" s="181"/>
      <c r="G58" s="26" t="s">
        <v>1986</v>
      </c>
      <c r="H58" s="156" t="s">
        <v>1987</v>
      </c>
      <c r="I58" s="156" t="s">
        <v>2617</v>
      </c>
    </row>
    <row r="59" spans="1:9" ht="20.5" customHeight="1">
      <c r="A59" s="27" t="s">
        <v>1838</v>
      </c>
      <c r="B59" s="17" t="s">
        <v>1823</v>
      </c>
      <c r="C59" s="17" t="s">
        <v>914</v>
      </c>
      <c r="D59" s="17" t="s">
        <v>1839</v>
      </c>
      <c r="E59" s="26" t="s">
        <v>1961</v>
      </c>
      <c r="F59" s="181"/>
      <c r="G59" s="26" t="s">
        <v>1986</v>
      </c>
      <c r="H59" s="156" t="s">
        <v>1987</v>
      </c>
      <c r="I59" s="156" t="s">
        <v>2617</v>
      </c>
    </row>
    <row r="60" spans="1:9" ht="20.5" customHeight="1">
      <c r="A60" s="27" t="s">
        <v>1840</v>
      </c>
      <c r="B60" s="17" t="s">
        <v>1823</v>
      </c>
      <c r="C60" s="17" t="s">
        <v>914</v>
      </c>
      <c r="D60" s="17" t="s">
        <v>1841</v>
      </c>
      <c r="E60" s="156" t="s">
        <v>1961</v>
      </c>
      <c r="F60" s="181"/>
      <c r="G60" s="26" t="s">
        <v>1986</v>
      </c>
      <c r="H60" s="156" t="s">
        <v>1987</v>
      </c>
      <c r="I60" s="156" t="s">
        <v>2617</v>
      </c>
    </row>
    <row r="61" spans="1:9" ht="20.5" customHeight="1">
      <c r="A61" s="27" t="s">
        <v>1842</v>
      </c>
      <c r="B61" s="17" t="s">
        <v>1823</v>
      </c>
      <c r="C61" s="17" t="s">
        <v>914</v>
      </c>
      <c r="D61" s="17" t="s">
        <v>1843</v>
      </c>
      <c r="E61" s="156" t="s">
        <v>1961</v>
      </c>
      <c r="F61" s="181"/>
      <c r="G61" s="26" t="s">
        <v>1986</v>
      </c>
      <c r="H61" s="156" t="s">
        <v>1987</v>
      </c>
      <c r="I61" s="156" t="s">
        <v>2617</v>
      </c>
    </row>
    <row r="62" spans="1:9" ht="20.5" customHeight="1">
      <c r="A62" s="27" t="s">
        <v>1844</v>
      </c>
      <c r="B62" s="17" t="s">
        <v>1823</v>
      </c>
      <c r="C62" s="17" t="s">
        <v>914</v>
      </c>
      <c r="D62" s="17" t="s">
        <v>1845</v>
      </c>
      <c r="E62" s="156" t="s">
        <v>1961</v>
      </c>
      <c r="F62" s="181"/>
      <c r="G62" s="26" t="s">
        <v>1986</v>
      </c>
      <c r="H62" s="156" t="s">
        <v>1987</v>
      </c>
      <c r="I62" s="156" t="s">
        <v>2617</v>
      </c>
    </row>
    <row r="63" spans="1:9" ht="20.5" customHeight="1">
      <c r="A63" s="27" t="s">
        <v>1846</v>
      </c>
      <c r="B63" s="17" t="s">
        <v>1823</v>
      </c>
      <c r="C63" s="17" t="s">
        <v>914</v>
      </c>
      <c r="D63" s="17" t="s">
        <v>1847</v>
      </c>
      <c r="E63" s="156" t="s">
        <v>1961</v>
      </c>
      <c r="F63" s="181"/>
      <c r="G63" s="26" t="s">
        <v>1986</v>
      </c>
      <c r="H63" s="156" t="s">
        <v>1987</v>
      </c>
      <c r="I63" s="156" t="s">
        <v>2617</v>
      </c>
    </row>
    <row r="64" spans="1:9" ht="20.5" customHeight="1">
      <c r="A64" s="27" t="s">
        <v>1848</v>
      </c>
      <c r="B64" s="17" t="s">
        <v>1823</v>
      </c>
      <c r="C64" s="17" t="s">
        <v>914</v>
      </c>
      <c r="D64" s="17" t="s">
        <v>1849</v>
      </c>
      <c r="E64" s="156" t="s">
        <v>1961</v>
      </c>
      <c r="F64" s="181"/>
      <c r="G64" s="26" t="s">
        <v>1986</v>
      </c>
      <c r="H64" s="156" t="s">
        <v>1987</v>
      </c>
      <c r="I64" s="156" t="s">
        <v>2617</v>
      </c>
    </row>
    <row r="65" spans="1:9" ht="20.5" customHeight="1">
      <c r="A65" s="27" t="s">
        <v>1988</v>
      </c>
      <c r="B65" s="17" t="s">
        <v>1823</v>
      </c>
      <c r="C65" s="17" t="s">
        <v>837</v>
      </c>
      <c r="D65" s="17" t="s">
        <v>2473</v>
      </c>
      <c r="E65" s="26" t="s">
        <v>1961</v>
      </c>
      <c r="F65" s="181"/>
      <c r="G65" s="156" t="s">
        <v>808</v>
      </c>
      <c r="H65" s="156" t="s">
        <v>1989</v>
      </c>
      <c r="I65" s="156" t="s">
        <v>2617</v>
      </c>
    </row>
    <row r="66" spans="1:9" ht="20.5" customHeight="1">
      <c r="A66" s="27" t="s">
        <v>1990</v>
      </c>
      <c r="B66" s="17" t="s">
        <v>1823</v>
      </c>
      <c r="C66" s="17" t="s">
        <v>837</v>
      </c>
      <c r="D66" s="17" t="s">
        <v>2474</v>
      </c>
      <c r="E66" s="156" t="s">
        <v>1961</v>
      </c>
      <c r="F66" s="181"/>
      <c r="G66" s="26" t="s">
        <v>808</v>
      </c>
      <c r="H66" s="156" t="s">
        <v>1991</v>
      </c>
      <c r="I66" s="156" t="s">
        <v>2617</v>
      </c>
    </row>
    <row r="67" spans="1:9" ht="20.5" customHeight="1">
      <c r="A67" s="27" t="s">
        <v>1992</v>
      </c>
      <c r="B67" s="17" t="s">
        <v>1823</v>
      </c>
      <c r="C67" s="17" t="s">
        <v>1993</v>
      </c>
      <c r="D67" s="17" t="s">
        <v>2475</v>
      </c>
      <c r="E67" s="26" t="s">
        <v>1961</v>
      </c>
      <c r="F67" s="181"/>
      <c r="G67" s="156" t="s">
        <v>808</v>
      </c>
      <c r="H67" s="156" t="s">
        <v>1994</v>
      </c>
      <c r="I67" s="156" t="s">
        <v>2618</v>
      </c>
    </row>
    <row r="68" spans="1:9" ht="20.5" customHeight="1">
      <c r="A68" s="27" t="s">
        <v>1995</v>
      </c>
      <c r="B68" s="17" t="s">
        <v>881</v>
      </c>
      <c r="C68" s="17" t="s">
        <v>1996</v>
      </c>
      <c r="D68" s="17" t="s">
        <v>2476</v>
      </c>
      <c r="E68" s="156" t="s">
        <v>814</v>
      </c>
      <c r="F68" s="181" t="s">
        <v>1997</v>
      </c>
      <c r="G68" s="26" t="s">
        <v>839</v>
      </c>
      <c r="H68" s="156"/>
      <c r="I68" s="156" t="s">
        <v>277</v>
      </c>
    </row>
    <row r="69" spans="1:9" ht="20.5" customHeight="1">
      <c r="A69" s="27" t="s">
        <v>1998</v>
      </c>
      <c r="B69" s="17" t="s">
        <v>881</v>
      </c>
      <c r="C69" s="17" t="s">
        <v>1996</v>
      </c>
      <c r="D69" s="17" t="s">
        <v>2476</v>
      </c>
      <c r="E69" s="26" t="s">
        <v>814</v>
      </c>
      <c r="F69" s="181" t="s">
        <v>1999</v>
      </c>
      <c r="G69" s="26" t="s">
        <v>839</v>
      </c>
      <c r="H69" s="156"/>
      <c r="I69" s="156" t="s">
        <v>277</v>
      </c>
    </row>
    <row r="70" spans="1:9" ht="20.5" customHeight="1">
      <c r="A70" s="27" t="s">
        <v>2000</v>
      </c>
      <c r="B70" s="17" t="s">
        <v>881</v>
      </c>
      <c r="C70" s="17" t="s">
        <v>1996</v>
      </c>
      <c r="D70" s="17" t="s">
        <v>2477</v>
      </c>
      <c r="E70" s="26" t="s">
        <v>808</v>
      </c>
      <c r="F70" s="181" t="s">
        <v>2001</v>
      </c>
      <c r="G70" s="26" t="s">
        <v>839</v>
      </c>
      <c r="H70" s="156"/>
      <c r="I70" s="156" t="s">
        <v>277</v>
      </c>
    </row>
    <row r="71" spans="1:9" ht="20.5" customHeight="1">
      <c r="A71" s="27" t="s">
        <v>2002</v>
      </c>
      <c r="B71" s="17" t="s">
        <v>881</v>
      </c>
      <c r="C71" s="17" t="s">
        <v>1996</v>
      </c>
      <c r="D71" s="17" t="s">
        <v>2476</v>
      </c>
      <c r="E71" s="26" t="s">
        <v>814</v>
      </c>
      <c r="F71" s="181" t="s">
        <v>2003</v>
      </c>
      <c r="G71" s="26" t="s">
        <v>839</v>
      </c>
      <c r="H71" s="156"/>
      <c r="I71" s="156" t="s">
        <v>277</v>
      </c>
    </row>
    <row r="72" spans="1:9" ht="20.5" customHeight="1">
      <c r="A72" s="27" t="s">
        <v>2004</v>
      </c>
      <c r="B72" s="16" t="s">
        <v>881</v>
      </c>
      <c r="C72" s="16" t="s">
        <v>1996</v>
      </c>
      <c r="D72" s="16" t="s">
        <v>2478</v>
      </c>
      <c r="E72" s="26" t="s">
        <v>1961</v>
      </c>
      <c r="F72" s="181"/>
      <c r="G72" s="26" t="s">
        <v>814</v>
      </c>
      <c r="H72" s="156" t="s">
        <v>2003</v>
      </c>
      <c r="I72" s="156" t="s">
        <v>2617</v>
      </c>
    </row>
    <row r="73" spans="1:9" ht="20.5" customHeight="1">
      <c r="A73" s="27" t="s">
        <v>2005</v>
      </c>
      <c r="B73" s="17" t="s">
        <v>881</v>
      </c>
      <c r="C73" s="17" t="s">
        <v>1996</v>
      </c>
      <c r="D73" s="17" t="s">
        <v>2476</v>
      </c>
      <c r="E73" s="26" t="s">
        <v>814</v>
      </c>
      <c r="F73" s="181" t="s">
        <v>2003</v>
      </c>
      <c r="G73" s="26" t="s">
        <v>839</v>
      </c>
      <c r="H73" s="156" t="s">
        <v>2006</v>
      </c>
      <c r="I73" s="156" t="s">
        <v>277</v>
      </c>
    </row>
    <row r="74" spans="1:9" ht="20.5" customHeight="1">
      <c r="A74" s="27" t="s">
        <v>2007</v>
      </c>
      <c r="B74" s="17" t="s">
        <v>881</v>
      </c>
      <c r="C74" s="17" t="s">
        <v>1996</v>
      </c>
      <c r="D74" s="17" t="s">
        <v>2478</v>
      </c>
      <c r="E74" s="26" t="s">
        <v>1961</v>
      </c>
      <c r="F74" s="181"/>
      <c r="G74" s="26" t="s">
        <v>814</v>
      </c>
      <c r="H74" s="156" t="s">
        <v>2003</v>
      </c>
      <c r="I74" s="156" t="s">
        <v>2617</v>
      </c>
    </row>
    <row r="75" spans="1:9" ht="20.5" customHeight="1">
      <c r="A75" s="27" t="s">
        <v>2008</v>
      </c>
      <c r="B75" s="16" t="s">
        <v>881</v>
      </c>
      <c r="C75" s="16" t="s">
        <v>1996</v>
      </c>
      <c r="D75" s="16" t="s">
        <v>2476</v>
      </c>
      <c r="E75" s="26" t="s">
        <v>808</v>
      </c>
      <c r="F75" s="181" t="s">
        <v>2009</v>
      </c>
      <c r="G75" s="26" t="s">
        <v>839</v>
      </c>
      <c r="H75" s="183"/>
      <c r="I75" s="156" t="s">
        <v>277</v>
      </c>
    </row>
    <row r="76" spans="1:9" ht="20.5" customHeight="1">
      <c r="A76" s="27" t="s">
        <v>2010</v>
      </c>
      <c r="B76" s="16" t="s">
        <v>881</v>
      </c>
      <c r="C76" s="16" t="s">
        <v>1996</v>
      </c>
      <c r="D76" s="16" t="s">
        <v>2478</v>
      </c>
      <c r="E76" s="26" t="s">
        <v>1961</v>
      </c>
      <c r="F76" s="181"/>
      <c r="G76" s="26" t="s">
        <v>808</v>
      </c>
      <c r="H76" s="156" t="s">
        <v>2009</v>
      </c>
      <c r="I76" s="156" t="s">
        <v>2617</v>
      </c>
    </row>
    <row r="77" spans="1:9" ht="20.5" customHeight="1">
      <c r="A77" s="27" t="s">
        <v>2011</v>
      </c>
      <c r="B77" s="16" t="s">
        <v>881</v>
      </c>
      <c r="C77" s="16" t="s">
        <v>1996</v>
      </c>
      <c r="D77" s="16" t="s">
        <v>2476</v>
      </c>
      <c r="E77" s="26" t="s">
        <v>814</v>
      </c>
      <c r="F77" s="181" t="s">
        <v>2003</v>
      </c>
      <c r="G77" s="26" t="s">
        <v>839</v>
      </c>
      <c r="H77" s="156"/>
      <c r="I77" s="156" t="s">
        <v>277</v>
      </c>
    </row>
    <row r="78" spans="1:9" ht="20.5" customHeight="1">
      <c r="A78" s="27" t="s">
        <v>2012</v>
      </c>
      <c r="B78" s="16" t="s">
        <v>881</v>
      </c>
      <c r="C78" s="16" t="s">
        <v>1996</v>
      </c>
      <c r="D78" s="16" t="s">
        <v>2478</v>
      </c>
      <c r="E78" s="26" t="s">
        <v>1961</v>
      </c>
      <c r="F78" s="181"/>
      <c r="G78" s="26" t="s">
        <v>814</v>
      </c>
      <c r="H78" s="156" t="s">
        <v>2009</v>
      </c>
      <c r="I78" s="156" t="s">
        <v>2617</v>
      </c>
    </row>
    <row r="79" spans="1:9" ht="20.5" customHeight="1">
      <c r="A79" s="27" t="s">
        <v>2013</v>
      </c>
      <c r="B79" s="16" t="s">
        <v>881</v>
      </c>
      <c r="C79" s="16" t="s">
        <v>1996</v>
      </c>
      <c r="D79" s="16" t="s">
        <v>2476</v>
      </c>
      <c r="E79" s="26" t="s">
        <v>808</v>
      </c>
      <c r="F79" s="181" t="s">
        <v>2003</v>
      </c>
      <c r="G79" s="26" t="s">
        <v>839</v>
      </c>
      <c r="H79" s="156"/>
      <c r="I79" s="156" t="s">
        <v>277</v>
      </c>
    </row>
    <row r="80" spans="1:9" ht="20.5" customHeight="1">
      <c r="A80" s="27" t="s">
        <v>2014</v>
      </c>
      <c r="B80" s="16" t="s">
        <v>881</v>
      </c>
      <c r="C80" s="16" t="s">
        <v>1996</v>
      </c>
      <c r="D80" s="16" t="s">
        <v>2478</v>
      </c>
      <c r="E80" s="26" t="s">
        <v>1961</v>
      </c>
      <c r="F80" s="181"/>
      <c r="G80" s="156" t="s">
        <v>808</v>
      </c>
      <c r="H80" s="156" t="s">
        <v>2003</v>
      </c>
      <c r="I80" s="156" t="s">
        <v>2617</v>
      </c>
    </row>
    <row r="81" spans="1:9" ht="20.5" customHeight="1">
      <c r="A81" s="27" t="s">
        <v>882</v>
      </c>
      <c r="B81" s="16" t="s">
        <v>881</v>
      </c>
      <c r="C81" s="16" t="s">
        <v>1996</v>
      </c>
      <c r="D81" s="16" t="s">
        <v>2479</v>
      </c>
      <c r="E81" s="26" t="s">
        <v>1961</v>
      </c>
      <c r="F81" s="181"/>
      <c r="G81" s="26" t="s">
        <v>808</v>
      </c>
      <c r="H81" s="156" t="s">
        <v>2015</v>
      </c>
      <c r="I81" s="156" t="s">
        <v>2617</v>
      </c>
    </row>
    <row r="82" spans="1:9" ht="20.5" customHeight="1">
      <c r="A82" s="27" t="s">
        <v>2016</v>
      </c>
      <c r="B82" s="16" t="s">
        <v>881</v>
      </c>
      <c r="C82" s="16" t="s">
        <v>1996</v>
      </c>
      <c r="D82" s="16" t="s">
        <v>2480</v>
      </c>
      <c r="E82" s="26" t="s">
        <v>1961</v>
      </c>
      <c r="F82" s="181"/>
      <c r="G82" s="26" t="s">
        <v>808</v>
      </c>
      <c r="H82" s="156" t="s">
        <v>2003</v>
      </c>
      <c r="I82" s="156" t="s">
        <v>2617</v>
      </c>
    </row>
    <row r="83" spans="1:9" ht="20.5" customHeight="1">
      <c r="A83" s="27" t="s">
        <v>2017</v>
      </c>
      <c r="B83" s="16" t="s">
        <v>881</v>
      </c>
      <c r="C83" s="16" t="s">
        <v>1996</v>
      </c>
      <c r="D83" s="16" t="s">
        <v>2481</v>
      </c>
      <c r="E83" s="26" t="s">
        <v>808</v>
      </c>
      <c r="F83" s="181" t="s">
        <v>2018</v>
      </c>
      <c r="G83" s="26" t="s">
        <v>839</v>
      </c>
      <c r="H83" s="156"/>
      <c r="I83" s="156" t="s">
        <v>2617</v>
      </c>
    </row>
    <row r="84" spans="1:9" ht="20.5" customHeight="1">
      <c r="A84" s="27" t="s">
        <v>2019</v>
      </c>
      <c r="B84" s="16" t="s">
        <v>881</v>
      </c>
      <c r="C84" s="16" t="s">
        <v>1996</v>
      </c>
      <c r="D84" s="16" t="s">
        <v>2481</v>
      </c>
      <c r="E84" s="26" t="s">
        <v>1961</v>
      </c>
      <c r="F84" s="181"/>
      <c r="G84" s="26" t="s">
        <v>808</v>
      </c>
      <c r="H84" s="156" t="s">
        <v>2020</v>
      </c>
      <c r="I84" s="156" t="s">
        <v>2617</v>
      </c>
    </row>
    <row r="85" spans="1:9" ht="20.5" customHeight="1">
      <c r="A85" s="27" t="s">
        <v>2021</v>
      </c>
      <c r="B85" s="16" t="s">
        <v>881</v>
      </c>
      <c r="C85" s="16" t="s">
        <v>1996</v>
      </c>
      <c r="D85" s="16" t="s">
        <v>2481</v>
      </c>
      <c r="E85" s="26" t="s">
        <v>808</v>
      </c>
      <c r="F85" s="181" t="s">
        <v>2018</v>
      </c>
      <c r="G85" s="26" t="s">
        <v>839</v>
      </c>
      <c r="H85" s="156"/>
      <c r="I85" s="156" t="s">
        <v>2617</v>
      </c>
    </row>
    <row r="86" spans="1:9" ht="20.5" customHeight="1">
      <c r="A86" s="27" t="s">
        <v>2022</v>
      </c>
      <c r="B86" s="16" t="s">
        <v>881</v>
      </c>
      <c r="C86" s="16" t="s">
        <v>1996</v>
      </c>
      <c r="D86" s="16" t="s">
        <v>2481</v>
      </c>
      <c r="E86" s="26" t="s">
        <v>1961</v>
      </c>
      <c r="F86" s="181"/>
      <c r="G86" s="26" t="s">
        <v>808</v>
      </c>
      <c r="H86" s="156" t="s">
        <v>2018</v>
      </c>
      <c r="I86" s="156" t="s">
        <v>2617</v>
      </c>
    </row>
    <row r="87" spans="1:9" ht="20.5" customHeight="1">
      <c r="A87" s="27" t="s">
        <v>2023</v>
      </c>
      <c r="B87" s="16" t="s">
        <v>881</v>
      </c>
      <c r="C87" s="16" t="s">
        <v>2024</v>
      </c>
      <c r="D87" s="16"/>
      <c r="E87" s="26" t="s">
        <v>814</v>
      </c>
      <c r="F87" s="181"/>
      <c r="G87" s="26" t="s">
        <v>839</v>
      </c>
      <c r="H87" s="156"/>
      <c r="I87" s="156" t="s">
        <v>277</v>
      </c>
    </row>
    <row r="88" spans="1:9" ht="20.5" customHeight="1">
      <c r="A88" s="27" t="s">
        <v>2025</v>
      </c>
      <c r="B88" s="16" t="s">
        <v>881</v>
      </c>
      <c r="C88" s="16" t="s">
        <v>2024</v>
      </c>
      <c r="D88" s="16"/>
      <c r="E88" s="26" t="s">
        <v>1961</v>
      </c>
      <c r="F88" s="181"/>
      <c r="G88" s="26" t="s">
        <v>814</v>
      </c>
      <c r="H88" s="156"/>
      <c r="I88" s="156" t="s">
        <v>2617</v>
      </c>
    </row>
    <row r="89" spans="1:9" ht="20.5" customHeight="1">
      <c r="A89" s="27" t="s">
        <v>2026</v>
      </c>
      <c r="B89" s="16" t="s">
        <v>881</v>
      </c>
      <c r="C89" s="16" t="s">
        <v>2027</v>
      </c>
      <c r="D89" s="16" t="s">
        <v>2482</v>
      </c>
      <c r="E89" s="156" t="s">
        <v>808</v>
      </c>
      <c r="F89" s="181" t="s">
        <v>2028</v>
      </c>
      <c r="G89" s="26" t="s">
        <v>808</v>
      </c>
      <c r="H89" s="156" t="s">
        <v>2028</v>
      </c>
      <c r="I89" s="156" t="s">
        <v>2617</v>
      </c>
    </row>
    <row r="90" spans="1:9" ht="20.5" customHeight="1">
      <c r="A90" s="27" t="s">
        <v>2029</v>
      </c>
      <c r="B90" s="16" t="s">
        <v>881</v>
      </c>
      <c r="C90" s="16" t="s">
        <v>2027</v>
      </c>
      <c r="D90" s="16" t="s">
        <v>2482</v>
      </c>
      <c r="E90" s="26" t="s">
        <v>1961</v>
      </c>
      <c r="F90" s="181"/>
      <c r="G90" s="26" t="s">
        <v>808</v>
      </c>
      <c r="H90" s="156" t="s">
        <v>2030</v>
      </c>
      <c r="I90" s="156" t="s">
        <v>277</v>
      </c>
    </row>
    <row r="91" spans="1:9" ht="20.5" customHeight="1">
      <c r="A91" s="27" t="s">
        <v>1242</v>
      </c>
      <c r="B91" s="16" t="s">
        <v>2031</v>
      </c>
      <c r="C91" s="16" t="s">
        <v>1243</v>
      </c>
      <c r="D91" s="16" t="s">
        <v>1244</v>
      </c>
      <c r="E91" s="26" t="s">
        <v>808</v>
      </c>
      <c r="F91" s="181" t="s">
        <v>1245</v>
      </c>
      <c r="G91" s="26" t="s">
        <v>808</v>
      </c>
      <c r="H91" s="156" t="s">
        <v>1245</v>
      </c>
      <c r="I91" s="156" t="s">
        <v>2619</v>
      </c>
    </row>
    <row r="92" spans="1:9" ht="20.5" customHeight="1">
      <c r="A92" s="27" t="s">
        <v>1246</v>
      </c>
      <c r="B92" s="16" t="s">
        <v>2031</v>
      </c>
      <c r="C92" s="16" t="s">
        <v>1243</v>
      </c>
      <c r="D92" s="16" t="s">
        <v>1247</v>
      </c>
      <c r="E92" s="26" t="s">
        <v>1961</v>
      </c>
      <c r="F92" s="181"/>
      <c r="G92" s="26" t="s">
        <v>808</v>
      </c>
      <c r="H92" s="156" t="s">
        <v>1245</v>
      </c>
      <c r="I92" s="156" t="s">
        <v>2619</v>
      </c>
    </row>
    <row r="93" spans="1:9" ht="20.5" customHeight="1">
      <c r="A93" s="27" t="s">
        <v>1758</v>
      </c>
      <c r="B93" s="16" t="s">
        <v>1756</v>
      </c>
      <c r="C93" s="16" t="s">
        <v>2032</v>
      </c>
      <c r="D93" s="16" t="s">
        <v>2483</v>
      </c>
      <c r="E93" s="26" t="s">
        <v>1961</v>
      </c>
      <c r="F93" s="181"/>
      <c r="G93" s="26" t="s">
        <v>808</v>
      </c>
      <c r="H93" s="156" t="s">
        <v>2033</v>
      </c>
      <c r="I93" s="156"/>
    </row>
    <row r="94" spans="1:9" ht="20.5" customHeight="1">
      <c r="A94" s="27" t="s">
        <v>1755</v>
      </c>
      <c r="B94" s="16" t="s">
        <v>1756</v>
      </c>
      <c r="C94" s="16" t="s">
        <v>2032</v>
      </c>
      <c r="D94" s="16" t="s">
        <v>2483</v>
      </c>
      <c r="E94" s="26" t="s">
        <v>1961</v>
      </c>
      <c r="F94" s="181"/>
      <c r="G94" s="26" t="s">
        <v>814</v>
      </c>
      <c r="H94" s="156"/>
      <c r="I94" s="156"/>
    </row>
    <row r="95" spans="1:9" ht="20.5" customHeight="1">
      <c r="A95" s="27" t="s">
        <v>1759</v>
      </c>
      <c r="B95" s="16" t="s">
        <v>1756</v>
      </c>
      <c r="C95" s="16" t="s">
        <v>2032</v>
      </c>
      <c r="D95" s="16" t="s">
        <v>2483</v>
      </c>
      <c r="E95" s="26" t="s">
        <v>1961</v>
      </c>
      <c r="F95" s="181"/>
      <c r="G95" s="26" t="s">
        <v>808</v>
      </c>
      <c r="H95" s="156" t="s">
        <v>2034</v>
      </c>
      <c r="I95" s="156"/>
    </row>
    <row r="96" spans="1:9" ht="20.5" customHeight="1">
      <c r="A96" s="27" t="s">
        <v>1757</v>
      </c>
      <c r="B96" s="17" t="s">
        <v>1756</v>
      </c>
      <c r="C96" s="17" t="s">
        <v>2032</v>
      </c>
      <c r="D96" s="17" t="s">
        <v>2483</v>
      </c>
      <c r="E96" s="26" t="s">
        <v>1961</v>
      </c>
      <c r="F96" s="181"/>
      <c r="G96" s="26" t="s">
        <v>808</v>
      </c>
      <c r="H96" s="156" t="s">
        <v>2035</v>
      </c>
      <c r="I96" s="156"/>
    </row>
    <row r="97" spans="1:9" ht="20.5" customHeight="1">
      <c r="A97" s="27" t="s">
        <v>1760</v>
      </c>
      <c r="B97" s="16" t="s">
        <v>1756</v>
      </c>
      <c r="C97" s="16" t="s">
        <v>2032</v>
      </c>
      <c r="D97" s="16" t="s">
        <v>2483</v>
      </c>
      <c r="E97" s="156" t="s">
        <v>1961</v>
      </c>
      <c r="F97" s="181"/>
      <c r="G97" s="26" t="s">
        <v>814</v>
      </c>
      <c r="H97" s="156" t="s">
        <v>2036</v>
      </c>
      <c r="I97" s="156"/>
    </row>
    <row r="98" spans="1:9" ht="20.5" customHeight="1">
      <c r="A98" s="27" t="s">
        <v>2037</v>
      </c>
      <c r="B98" s="16" t="s">
        <v>1756</v>
      </c>
      <c r="C98" s="16" t="s">
        <v>2032</v>
      </c>
      <c r="D98" s="16" t="s">
        <v>2483</v>
      </c>
      <c r="E98" s="156" t="s">
        <v>1961</v>
      </c>
      <c r="F98" s="181"/>
      <c r="G98" s="26" t="s">
        <v>814</v>
      </c>
      <c r="H98" s="156" t="s">
        <v>2038</v>
      </c>
      <c r="I98" s="156"/>
    </row>
    <row r="99" spans="1:9" ht="20.5" customHeight="1">
      <c r="A99" s="27" t="s">
        <v>2039</v>
      </c>
      <c r="B99" s="16" t="s">
        <v>1756</v>
      </c>
      <c r="C99" s="16" t="s">
        <v>2032</v>
      </c>
      <c r="D99" s="16" t="s">
        <v>2484</v>
      </c>
      <c r="E99" s="156" t="s">
        <v>1961</v>
      </c>
      <c r="F99" s="181"/>
      <c r="G99" s="26" t="s">
        <v>814</v>
      </c>
      <c r="H99" s="156" t="s">
        <v>2040</v>
      </c>
      <c r="I99" s="156"/>
    </row>
    <row r="100" spans="1:9" ht="20.5" customHeight="1">
      <c r="A100" s="27" t="s">
        <v>1761</v>
      </c>
      <c r="B100" s="16" t="s">
        <v>1756</v>
      </c>
      <c r="C100" s="16" t="s">
        <v>824</v>
      </c>
      <c r="D100" s="16" t="s">
        <v>2485</v>
      </c>
      <c r="E100" s="156" t="s">
        <v>808</v>
      </c>
      <c r="F100" s="181" t="s">
        <v>2041</v>
      </c>
      <c r="G100" s="26" t="s">
        <v>839</v>
      </c>
      <c r="H100" s="156"/>
      <c r="I100" s="156" t="s">
        <v>2620</v>
      </c>
    </row>
    <row r="101" spans="1:9" ht="20.5" customHeight="1">
      <c r="A101" s="27" t="s">
        <v>1762</v>
      </c>
      <c r="B101" s="16" t="s">
        <v>1756</v>
      </c>
      <c r="C101" s="16" t="s">
        <v>1763</v>
      </c>
      <c r="D101" s="16" t="s">
        <v>1764</v>
      </c>
      <c r="E101" s="26" t="s">
        <v>808</v>
      </c>
      <c r="F101" s="181" t="s">
        <v>2042</v>
      </c>
      <c r="G101" s="26" t="s">
        <v>839</v>
      </c>
      <c r="H101" s="156"/>
      <c r="I101" s="156" t="s">
        <v>2621</v>
      </c>
    </row>
    <row r="102" spans="1:9" ht="20.5" customHeight="1">
      <c r="A102" s="27" t="s">
        <v>1765</v>
      </c>
      <c r="B102" s="16" t="s">
        <v>1756</v>
      </c>
      <c r="C102" s="16" t="s">
        <v>1763</v>
      </c>
      <c r="D102" s="16" t="s">
        <v>1764</v>
      </c>
      <c r="E102" s="26" t="s">
        <v>808</v>
      </c>
      <c r="F102" s="181" t="s">
        <v>2043</v>
      </c>
      <c r="G102" s="156" t="s">
        <v>839</v>
      </c>
      <c r="H102" s="156"/>
      <c r="I102" s="156" t="s">
        <v>2621</v>
      </c>
    </row>
    <row r="103" spans="1:9" ht="20.5" customHeight="1">
      <c r="A103" s="27" t="s">
        <v>2044</v>
      </c>
      <c r="B103" s="16" t="s">
        <v>1756</v>
      </c>
      <c r="C103" s="16" t="s">
        <v>1763</v>
      </c>
      <c r="D103" s="16" t="s">
        <v>1764</v>
      </c>
      <c r="E103" s="26" t="s">
        <v>1961</v>
      </c>
      <c r="F103" s="181"/>
      <c r="G103" s="156" t="s">
        <v>808</v>
      </c>
      <c r="H103" s="156" t="s">
        <v>2045</v>
      </c>
      <c r="I103" s="156"/>
    </row>
    <row r="104" spans="1:9" ht="20.5" customHeight="1">
      <c r="A104" s="27" t="s">
        <v>2046</v>
      </c>
      <c r="B104" s="17" t="s">
        <v>1756</v>
      </c>
      <c r="C104" s="17" t="s">
        <v>1763</v>
      </c>
      <c r="D104" s="17" t="s">
        <v>1764</v>
      </c>
      <c r="E104" s="26" t="s">
        <v>808</v>
      </c>
      <c r="F104" s="181" t="s">
        <v>2045</v>
      </c>
      <c r="G104" s="156" t="s">
        <v>839</v>
      </c>
      <c r="H104" s="156"/>
      <c r="I104" s="156"/>
    </row>
    <row r="105" spans="1:9" ht="20.5" customHeight="1">
      <c r="A105" s="27" t="s">
        <v>2047</v>
      </c>
      <c r="B105" s="17" t="s">
        <v>1756</v>
      </c>
      <c r="C105" s="17" t="s">
        <v>1763</v>
      </c>
      <c r="D105" s="17" t="s">
        <v>1764</v>
      </c>
      <c r="E105" s="26" t="s">
        <v>808</v>
      </c>
      <c r="F105" s="181" t="s">
        <v>2045</v>
      </c>
      <c r="G105" s="156" t="s">
        <v>839</v>
      </c>
      <c r="H105" s="156"/>
      <c r="I105" s="156"/>
    </row>
    <row r="106" spans="1:9" ht="20.5" customHeight="1">
      <c r="A106" s="27" t="s">
        <v>1085</v>
      </c>
      <c r="B106" s="17" t="s">
        <v>1086</v>
      </c>
      <c r="C106" s="17" t="s">
        <v>1087</v>
      </c>
      <c r="D106" s="17" t="s">
        <v>1088</v>
      </c>
      <c r="E106" s="26"/>
      <c r="F106" s="181"/>
      <c r="G106" s="156" t="s">
        <v>808</v>
      </c>
      <c r="H106" s="156" t="s">
        <v>1089</v>
      </c>
      <c r="I106" s="156"/>
    </row>
    <row r="107" spans="1:9" ht="20.5" customHeight="1">
      <c r="A107" s="27" t="s">
        <v>1090</v>
      </c>
      <c r="B107" s="17" t="s">
        <v>1086</v>
      </c>
      <c r="C107" s="17" t="s">
        <v>1087</v>
      </c>
      <c r="D107" s="17" t="s">
        <v>1088</v>
      </c>
      <c r="E107" s="26"/>
      <c r="F107" s="181"/>
      <c r="G107" s="156" t="s">
        <v>808</v>
      </c>
      <c r="H107" s="156" t="s">
        <v>1089</v>
      </c>
      <c r="I107" s="156"/>
    </row>
    <row r="108" spans="1:9" ht="20.5" customHeight="1">
      <c r="A108" s="27" t="s">
        <v>1091</v>
      </c>
      <c r="B108" s="17" t="s">
        <v>1086</v>
      </c>
      <c r="C108" s="17" t="s">
        <v>1087</v>
      </c>
      <c r="D108" s="17" t="s">
        <v>1088</v>
      </c>
      <c r="E108" s="26"/>
      <c r="F108" s="181"/>
      <c r="G108" s="156" t="s">
        <v>814</v>
      </c>
      <c r="H108" s="156" t="s">
        <v>1089</v>
      </c>
      <c r="I108" s="156"/>
    </row>
    <row r="109" spans="1:9" ht="20.5" customHeight="1">
      <c r="A109" s="27" t="s">
        <v>1096</v>
      </c>
      <c r="B109" s="17" t="s">
        <v>1086</v>
      </c>
      <c r="C109" s="17" t="s">
        <v>1097</v>
      </c>
      <c r="D109" s="17" t="s">
        <v>2486</v>
      </c>
      <c r="E109" s="26"/>
      <c r="F109" s="181"/>
      <c r="G109" s="156" t="s">
        <v>808</v>
      </c>
      <c r="H109" s="156" t="s">
        <v>1099</v>
      </c>
      <c r="I109" s="156"/>
    </row>
    <row r="110" spans="1:9" ht="20.5" customHeight="1">
      <c r="A110" s="27" t="s">
        <v>1092</v>
      </c>
      <c r="B110" s="17" t="s">
        <v>1086</v>
      </c>
      <c r="C110" s="17" t="s">
        <v>1087</v>
      </c>
      <c r="D110" s="17" t="s">
        <v>1093</v>
      </c>
      <c r="E110" s="26"/>
      <c r="F110" s="181"/>
      <c r="G110" s="156" t="s">
        <v>808</v>
      </c>
      <c r="H110" s="156" t="s">
        <v>1094</v>
      </c>
      <c r="I110" s="156"/>
    </row>
    <row r="111" spans="1:9" ht="20.5" customHeight="1">
      <c r="A111" s="27" t="s">
        <v>1095</v>
      </c>
      <c r="B111" s="17" t="s">
        <v>1086</v>
      </c>
      <c r="C111" s="17" t="s">
        <v>1087</v>
      </c>
      <c r="D111" s="17" t="s">
        <v>2487</v>
      </c>
      <c r="E111" s="26"/>
      <c r="F111" s="181"/>
      <c r="G111" s="156" t="s">
        <v>808</v>
      </c>
      <c r="H111" s="156" t="s">
        <v>1099</v>
      </c>
      <c r="I111" s="156"/>
    </row>
    <row r="112" spans="1:9" ht="20.5" customHeight="1">
      <c r="A112" s="27" t="s">
        <v>1098</v>
      </c>
      <c r="B112" s="17" t="s">
        <v>1086</v>
      </c>
      <c r="C112" s="17" t="s">
        <v>1097</v>
      </c>
      <c r="D112" s="17" t="s">
        <v>2488</v>
      </c>
      <c r="E112" s="156"/>
      <c r="F112" s="181"/>
      <c r="G112" s="26" t="s">
        <v>814</v>
      </c>
      <c r="H112" s="156" t="s">
        <v>1099</v>
      </c>
      <c r="I112" s="156"/>
    </row>
    <row r="113" spans="1:9" ht="20.5" customHeight="1">
      <c r="A113" s="27" t="s">
        <v>1101</v>
      </c>
      <c r="B113" s="17" t="s">
        <v>1086</v>
      </c>
      <c r="C113" s="17" t="s">
        <v>2048</v>
      </c>
      <c r="D113" s="17" t="s">
        <v>2489</v>
      </c>
      <c r="E113" s="156" t="s">
        <v>808</v>
      </c>
      <c r="F113" s="181" t="s">
        <v>2049</v>
      </c>
      <c r="G113" s="26"/>
      <c r="H113" s="156"/>
      <c r="I113" s="156"/>
    </row>
    <row r="114" spans="1:9" ht="20.5" customHeight="1">
      <c r="A114" s="27" t="s">
        <v>1103</v>
      </c>
      <c r="B114" s="17" t="s">
        <v>1086</v>
      </c>
      <c r="C114" s="17" t="s">
        <v>2048</v>
      </c>
      <c r="D114" s="17" t="s">
        <v>2490</v>
      </c>
      <c r="E114" s="156" t="s">
        <v>808</v>
      </c>
      <c r="F114" s="181" t="s">
        <v>2049</v>
      </c>
      <c r="G114" s="26"/>
      <c r="H114" s="156"/>
      <c r="I114" s="156"/>
    </row>
    <row r="115" spans="1:9" ht="20.5" customHeight="1">
      <c r="A115" s="27" t="s">
        <v>1102</v>
      </c>
      <c r="B115" s="17" t="s">
        <v>1086</v>
      </c>
      <c r="C115" s="17" t="s">
        <v>2048</v>
      </c>
      <c r="D115" s="17" t="s">
        <v>2489</v>
      </c>
      <c r="E115" s="26" t="s">
        <v>808</v>
      </c>
      <c r="F115" s="181" t="s">
        <v>2049</v>
      </c>
      <c r="G115" s="26"/>
      <c r="H115" s="156"/>
      <c r="I115" s="156"/>
    </row>
    <row r="116" spans="1:9" ht="20.5" customHeight="1">
      <c r="A116" s="27" t="s">
        <v>1104</v>
      </c>
      <c r="B116" s="17" t="s">
        <v>1086</v>
      </c>
      <c r="C116" s="17" t="s">
        <v>2048</v>
      </c>
      <c r="D116" s="17" t="s">
        <v>2490</v>
      </c>
      <c r="E116" s="26" t="s">
        <v>814</v>
      </c>
      <c r="F116" s="181" t="s">
        <v>2049</v>
      </c>
      <c r="G116" s="26"/>
      <c r="H116" s="156"/>
      <c r="I116" s="156"/>
    </row>
    <row r="117" spans="1:9" ht="20.5" customHeight="1">
      <c r="A117" s="27" t="s">
        <v>1100</v>
      </c>
      <c r="B117" s="17" t="s">
        <v>1086</v>
      </c>
      <c r="C117" s="17" t="s">
        <v>2048</v>
      </c>
      <c r="D117" s="17" t="s">
        <v>2491</v>
      </c>
      <c r="E117" s="26" t="s">
        <v>808</v>
      </c>
      <c r="F117" s="181" t="s">
        <v>2049</v>
      </c>
      <c r="G117" s="26"/>
      <c r="H117" s="156"/>
      <c r="I117" s="156"/>
    </row>
    <row r="118" spans="1:9" ht="20.5" customHeight="1">
      <c r="A118" s="27" t="s">
        <v>1105</v>
      </c>
      <c r="B118" s="17" t="s">
        <v>1086</v>
      </c>
      <c r="C118" s="17" t="s">
        <v>2048</v>
      </c>
      <c r="D118" s="17" t="s">
        <v>2490</v>
      </c>
      <c r="E118" s="26" t="s">
        <v>808</v>
      </c>
      <c r="F118" s="181" t="s">
        <v>2049</v>
      </c>
      <c r="G118" s="26"/>
      <c r="H118" s="156"/>
      <c r="I118" s="156"/>
    </row>
    <row r="119" spans="1:9" ht="20.5" customHeight="1">
      <c r="A119" s="27" t="s">
        <v>1106</v>
      </c>
      <c r="B119" s="17" t="s">
        <v>1086</v>
      </c>
      <c r="C119" s="17" t="s">
        <v>1148</v>
      </c>
      <c r="D119" s="17" t="s">
        <v>1107</v>
      </c>
      <c r="E119" s="26" t="s">
        <v>808</v>
      </c>
      <c r="F119" s="181" t="s">
        <v>2050</v>
      </c>
      <c r="G119" s="26" t="s">
        <v>808</v>
      </c>
      <c r="H119" s="156" t="s">
        <v>2050</v>
      </c>
      <c r="I119" s="156" t="s">
        <v>2622</v>
      </c>
    </row>
    <row r="120" spans="1:9" ht="20.5" customHeight="1">
      <c r="A120" s="27" t="s">
        <v>2051</v>
      </c>
      <c r="B120" s="16" t="s">
        <v>923</v>
      </c>
      <c r="C120" s="16" t="s">
        <v>909</v>
      </c>
      <c r="D120" s="16" t="s">
        <v>2492</v>
      </c>
      <c r="E120" s="26" t="s">
        <v>2052</v>
      </c>
      <c r="F120" s="181" t="s">
        <v>2052</v>
      </c>
      <c r="G120" s="26" t="s">
        <v>814</v>
      </c>
      <c r="H120" s="156" t="s">
        <v>2053</v>
      </c>
      <c r="I120" s="156" t="s">
        <v>2623</v>
      </c>
    </row>
    <row r="121" spans="1:9" ht="20.5" customHeight="1">
      <c r="A121" s="27" t="s">
        <v>932</v>
      </c>
      <c r="B121" s="16" t="s">
        <v>923</v>
      </c>
      <c r="C121" s="16" t="s">
        <v>909</v>
      </c>
      <c r="D121" s="16" t="s">
        <v>931</v>
      </c>
      <c r="E121" s="26" t="s">
        <v>2052</v>
      </c>
      <c r="F121" s="181" t="s">
        <v>2052</v>
      </c>
      <c r="G121" s="26" t="s">
        <v>814</v>
      </c>
      <c r="H121" s="156" t="s">
        <v>2054</v>
      </c>
      <c r="I121" s="156" t="s">
        <v>2623</v>
      </c>
    </row>
    <row r="122" spans="1:9" ht="20.5" customHeight="1">
      <c r="A122" s="27" t="s">
        <v>2055</v>
      </c>
      <c r="B122" s="16" t="s">
        <v>923</v>
      </c>
      <c r="C122" s="16" t="s">
        <v>909</v>
      </c>
      <c r="D122" s="16" t="s">
        <v>2493</v>
      </c>
      <c r="E122" s="26" t="s">
        <v>2052</v>
      </c>
      <c r="F122" s="181" t="s">
        <v>2052</v>
      </c>
      <c r="G122" s="26" t="s">
        <v>808</v>
      </c>
      <c r="H122" s="156" t="s">
        <v>2056</v>
      </c>
      <c r="I122" s="156" t="s">
        <v>2607</v>
      </c>
    </row>
    <row r="123" spans="1:9" ht="20.5" customHeight="1">
      <c r="A123" s="27" t="s">
        <v>922</v>
      </c>
      <c r="B123" s="16" t="s">
        <v>923</v>
      </c>
      <c r="C123" s="16" t="s">
        <v>909</v>
      </c>
      <c r="D123" s="16" t="s">
        <v>924</v>
      </c>
      <c r="E123" s="26" t="s">
        <v>2052</v>
      </c>
      <c r="F123" s="181" t="s">
        <v>2052</v>
      </c>
      <c r="G123" s="26" t="s">
        <v>808</v>
      </c>
      <c r="H123" s="156" t="s">
        <v>2057</v>
      </c>
      <c r="I123" s="156" t="s">
        <v>2607</v>
      </c>
    </row>
    <row r="124" spans="1:9" ht="20.5" customHeight="1">
      <c r="A124" s="27" t="s">
        <v>925</v>
      </c>
      <c r="B124" s="16" t="s">
        <v>923</v>
      </c>
      <c r="C124" s="16" t="s">
        <v>909</v>
      </c>
      <c r="D124" s="16" t="s">
        <v>926</v>
      </c>
      <c r="E124" s="26" t="s">
        <v>2052</v>
      </c>
      <c r="F124" s="181" t="s">
        <v>2052</v>
      </c>
      <c r="G124" s="26" t="s">
        <v>808</v>
      </c>
      <c r="H124" s="156" t="s">
        <v>927</v>
      </c>
      <c r="I124" s="156" t="s">
        <v>2623</v>
      </c>
    </row>
    <row r="125" spans="1:9" ht="20.5" customHeight="1">
      <c r="A125" s="27" t="s">
        <v>928</v>
      </c>
      <c r="B125" s="16" t="s">
        <v>923</v>
      </c>
      <c r="C125" s="16" t="s">
        <v>909</v>
      </c>
      <c r="D125" s="16" t="s">
        <v>926</v>
      </c>
      <c r="E125" s="26" t="s">
        <v>2052</v>
      </c>
      <c r="F125" s="181" t="s">
        <v>2052</v>
      </c>
      <c r="G125" s="26" t="s">
        <v>808</v>
      </c>
      <c r="H125" s="156" t="s">
        <v>927</v>
      </c>
      <c r="I125" s="156" t="s">
        <v>2623</v>
      </c>
    </row>
    <row r="126" spans="1:9" ht="20.5" customHeight="1">
      <c r="A126" s="27" t="s">
        <v>929</v>
      </c>
      <c r="B126" s="16" t="s">
        <v>923</v>
      </c>
      <c r="C126" s="16" t="s">
        <v>909</v>
      </c>
      <c r="D126" s="16" t="s">
        <v>926</v>
      </c>
      <c r="E126" s="26" t="s">
        <v>2052</v>
      </c>
      <c r="F126" s="181" t="s">
        <v>2052</v>
      </c>
      <c r="G126" s="26" t="s">
        <v>808</v>
      </c>
      <c r="H126" s="156" t="s">
        <v>927</v>
      </c>
      <c r="I126" s="156" t="s">
        <v>2623</v>
      </c>
    </row>
    <row r="127" spans="1:9" ht="20.5" customHeight="1">
      <c r="A127" s="27" t="s">
        <v>930</v>
      </c>
      <c r="B127" s="16" t="s">
        <v>923</v>
      </c>
      <c r="C127" s="16" t="s">
        <v>909</v>
      </c>
      <c r="D127" s="16" t="s">
        <v>926</v>
      </c>
      <c r="E127" s="26" t="s">
        <v>2052</v>
      </c>
      <c r="F127" s="181" t="s">
        <v>2052</v>
      </c>
      <c r="G127" s="26" t="s">
        <v>808</v>
      </c>
      <c r="H127" s="156" t="s">
        <v>927</v>
      </c>
      <c r="I127" s="156" t="s">
        <v>2623</v>
      </c>
    </row>
    <row r="128" spans="1:9" ht="20.5" customHeight="1">
      <c r="A128" s="27" t="s">
        <v>2058</v>
      </c>
      <c r="B128" s="16" t="s">
        <v>923</v>
      </c>
      <c r="C128" s="16" t="s">
        <v>883</v>
      </c>
      <c r="D128" s="16" t="s">
        <v>933</v>
      </c>
      <c r="E128" s="26" t="s">
        <v>808</v>
      </c>
      <c r="F128" s="181" t="s">
        <v>934</v>
      </c>
      <c r="G128" s="26" t="s">
        <v>839</v>
      </c>
      <c r="H128" s="156"/>
      <c r="I128" s="156" t="s">
        <v>2624</v>
      </c>
    </row>
    <row r="129" spans="1:9" ht="20.5" customHeight="1">
      <c r="A129" s="27" t="s">
        <v>935</v>
      </c>
      <c r="B129" s="16" t="s">
        <v>923</v>
      </c>
      <c r="C129" s="16" t="s">
        <v>1547</v>
      </c>
      <c r="D129" s="16" t="s">
        <v>936</v>
      </c>
      <c r="E129" s="26" t="s">
        <v>1961</v>
      </c>
      <c r="F129" s="181"/>
      <c r="G129" s="26" t="s">
        <v>808</v>
      </c>
      <c r="H129" s="156" t="s">
        <v>2059</v>
      </c>
      <c r="I129" s="156" t="s">
        <v>2622</v>
      </c>
    </row>
    <row r="130" spans="1:9" ht="20.5" customHeight="1">
      <c r="A130" s="27" t="s">
        <v>2060</v>
      </c>
      <c r="B130" s="16" t="s">
        <v>923</v>
      </c>
      <c r="C130" s="16" t="s">
        <v>1547</v>
      </c>
      <c r="D130" s="16" t="s">
        <v>2494</v>
      </c>
      <c r="E130" s="26" t="s">
        <v>808</v>
      </c>
      <c r="F130" s="181" t="s">
        <v>2059</v>
      </c>
      <c r="G130" s="26" t="s">
        <v>808</v>
      </c>
      <c r="H130" s="156" t="s">
        <v>2059</v>
      </c>
      <c r="I130" s="156" t="s">
        <v>2622</v>
      </c>
    </row>
    <row r="131" spans="1:9" ht="20.5" customHeight="1">
      <c r="A131" s="27" t="s">
        <v>2061</v>
      </c>
      <c r="B131" s="16" t="s">
        <v>923</v>
      </c>
      <c r="C131" s="16" t="s">
        <v>2062</v>
      </c>
      <c r="D131" s="16" t="s">
        <v>2495</v>
      </c>
      <c r="E131" s="26" t="s">
        <v>1961</v>
      </c>
      <c r="F131" s="181"/>
      <c r="G131" s="26" t="s">
        <v>808</v>
      </c>
      <c r="H131" s="156" t="s">
        <v>2063</v>
      </c>
      <c r="I131" s="156" t="s">
        <v>2622</v>
      </c>
    </row>
    <row r="132" spans="1:9" ht="20.5" customHeight="1">
      <c r="A132" s="27" t="s">
        <v>2064</v>
      </c>
      <c r="B132" s="16" t="s">
        <v>923</v>
      </c>
      <c r="C132" s="16" t="s">
        <v>2062</v>
      </c>
      <c r="D132" s="16" t="s">
        <v>2495</v>
      </c>
      <c r="E132" s="26" t="s">
        <v>1961</v>
      </c>
      <c r="F132" s="181"/>
      <c r="G132" s="26" t="s">
        <v>808</v>
      </c>
      <c r="H132" s="156" t="s">
        <v>2065</v>
      </c>
      <c r="I132" s="156" t="s">
        <v>2622</v>
      </c>
    </row>
    <row r="133" spans="1:9" ht="20.5" customHeight="1">
      <c r="A133" s="27" t="s">
        <v>2066</v>
      </c>
      <c r="B133" s="16" t="s">
        <v>923</v>
      </c>
      <c r="C133" s="16" t="s">
        <v>2062</v>
      </c>
      <c r="D133" s="16" t="s">
        <v>2495</v>
      </c>
      <c r="E133" s="26" t="s">
        <v>1961</v>
      </c>
      <c r="F133" s="181"/>
      <c r="G133" s="26" t="s">
        <v>808</v>
      </c>
      <c r="H133" s="156" t="s">
        <v>2063</v>
      </c>
      <c r="I133" s="156" t="s">
        <v>2622</v>
      </c>
    </row>
    <row r="134" spans="1:9" ht="20.5" customHeight="1">
      <c r="A134" s="27" t="s">
        <v>2067</v>
      </c>
      <c r="B134" s="16" t="s">
        <v>923</v>
      </c>
      <c r="C134" s="16" t="s">
        <v>2062</v>
      </c>
      <c r="D134" s="16" t="s">
        <v>2495</v>
      </c>
      <c r="E134" s="26" t="s">
        <v>1961</v>
      </c>
      <c r="F134" s="181"/>
      <c r="G134" s="26" t="s">
        <v>808</v>
      </c>
      <c r="H134" s="156" t="s">
        <v>2063</v>
      </c>
      <c r="I134" s="156" t="s">
        <v>2622</v>
      </c>
    </row>
    <row r="135" spans="1:9" ht="20.5" customHeight="1">
      <c r="A135" s="27" t="s">
        <v>884</v>
      </c>
      <c r="B135" s="16" t="s">
        <v>885</v>
      </c>
      <c r="C135" s="16" t="s">
        <v>886</v>
      </c>
      <c r="D135" s="16" t="s">
        <v>887</v>
      </c>
      <c r="E135" s="26" t="s">
        <v>814</v>
      </c>
      <c r="F135" s="181"/>
      <c r="G135" s="26" t="s">
        <v>839</v>
      </c>
      <c r="H135" s="156"/>
      <c r="I135" s="156" t="s">
        <v>2625</v>
      </c>
    </row>
    <row r="136" spans="1:9" ht="20.5" customHeight="1">
      <c r="A136" s="27" t="s">
        <v>888</v>
      </c>
      <c r="B136" s="16" t="s">
        <v>889</v>
      </c>
      <c r="C136" s="16" t="s">
        <v>890</v>
      </c>
      <c r="D136" s="16" t="s">
        <v>891</v>
      </c>
      <c r="E136" s="26" t="s">
        <v>814</v>
      </c>
      <c r="F136" s="181"/>
      <c r="G136" s="26" t="s">
        <v>839</v>
      </c>
      <c r="H136" s="156"/>
      <c r="I136" s="156"/>
    </row>
    <row r="137" spans="1:9" ht="20.5" customHeight="1">
      <c r="A137" s="27" t="s">
        <v>892</v>
      </c>
      <c r="B137" s="16" t="s">
        <v>889</v>
      </c>
      <c r="C137" s="16" t="s">
        <v>893</v>
      </c>
      <c r="D137" s="16" t="s">
        <v>894</v>
      </c>
      <c r="E137" s="26" t="s">
        <v>1961</v>
      </c>
      <c r="F137" s="181"/>
      <c r="G137" s="26" t="s">
        <v>808</v>
      </c>
      <c r="H137" s="156" t="s">
        <v>895</v>
      </c>
      <c r="I137" s="156" t="s">
        <v>2626</v>
      </c>
    </row>
    <row r="138" spans="1:9" ht="20.5" customHeight="1">
      <c r="A138" s="27" t="s">
        <v>2068</v>
      </c>
      <c r="B138" s="16" t="s">
        <v>1539</v>
      </c>
      <c r="C138" s="16" t="s">
        <v>1540</v>
      </c>
      <c r="D138" s="16" t="s">
        <v>2496</v>
      </c>
      <c r="E138" s="26" t="s">
        <v>808</v>
      </c>
      <c r="F138" s="181" t="s">
        <v>2069</v>
      </c>
      <c r="G138" s="26" t="s">
        <v>839</v>
      </c>
      <c r="H138" s="156"/>
      <c r="I138" s="156" t="s">
        <v>2627</v>
      </c>
    </row>
    <row r="139" spans="1:9" ht="20.5" customHeight="1">
      <c r="A139" s="27" t="s">
        <v>1538</v>
      </c>
      <c r="B139" s="16" t="s">
        <v>1539</v>
      </c>
      <c r="C139" s="16" t="s">
        <v>1540</v>
      </c>
      <c r="D139" s="16" t="s">
        <v>2496</v>
      </c>
      <c r="E139" s="26" t="s">
        <v>808</v>
      </c>
      <c r="F139" s="181" t="s">
        <v>2070</v>
      </c>
      <c r="G139" s="26" t="s">
        <v>839</v>
      </c>
      <c r="H139" s="156"/>
      <c r="I139" s="156" t="s">
        <v>2627</v>
      </c>
    </row>
    <row r="140" spans="1:9" ht="20.5" customHeight="1">
      <c r="A140" s="27" t="s">
        <v>1541</v>
      </c>
      <c r="B140" s="16" t="s">
        <v>1539</v>
      </c>
      <c r="C140" s="16" t="s">
        <v>1540</v>
      </c>
      <c r="D140" s="16" t="s">
        <v>2496</v>
      </c>
      <c r="E140" s="26" t="s">
        <v>808</v>
      </c>
      <c r="F140" s="181" t="s">
        <v>2071</v>
      </c>
      <c r="G140" s="26" t="s">
        <v>808</v>
      </c>
      <c r="H140" s="156" t="s">
        <v>2072</v>
      </c>
      <c r="I140" s="156" t="s">
        <v>2627</v>
      </c>
    </row>
    <row r="141" spans="1:9" ht="20.5" customHeight="1">
      <c r="A141" s="27" t="s">
        <v>1542</v>
      </c>
      <c r="B141" s="16" t="s">
        <v>1539</v>
      </c>
      <c r="C141" s="16" t="s">
        <v>1540</v>
      </c>
      <c r="D141" s="16" t="s">
        <v>2496</v>
      </c>
      <c r="E141" s="26" t="s">
        <v>808</v>
      </c>
      <c r="F141" s="181" t="s">
        <v>2073</v>
      </c>
      <c r="G141" s="26" t="s">
        <v>808</v>
      </c>
      <c r="H141" s="156" t="s">
        <v>2073</v>
      </c>
      <c r="I141" s="156" t="s">
        <v>2627</v>
      </c>
    </row>
    <row r="142" spans="1:9" ht="20.5" customHeight="1">
      <c r="A142" s="27" t="s">
        <v>2074</v>
      </c>
      <c r="B142" s="16" t="s">
        <v>1539</v>
      </c>
      <c r="C142" s="16" t="s">
        <v>1540</v>
      </c>
      <c r="D142" s="16" t="s">
        <v>2496</v>
      </c>
      <c r="E142" s="26" t="s">
        <v>808</v>
      </c>
      <c r="F142" s="181" t="s">
        <v>2075</v>
      </c>
      <c r="G142" s="26" t="s">
        <v>808</v>
      </c>
      <c r="H142" s="156" t="s">
        <v>2075</v>
      </c>
      <c r="I142" s="156" t="s">
        <v>2627</v>
      </c>
    </row>
    <row r="143" spans="1:9" ht="20.5" customHeight="1">
      <c r="A143" s="27" t="s">
        <v>2076</v>
      </c>
      <c r="B143" s="16" t="s">
        <v>1539</v>
      </c>
      <c r="C143" s="16" t="s">
        <v>1540</v>
      </c>
      <c r="D143" s="16" t="s">
        <v>2497</v>
      </c>
      <c r="E143" s="26" t="s">
        <v>808</v>
      </c>
      <c r="F143" s="181" t="s">
        <v>2077</v>
      </c>
      <c r="G143" s="26" t="s">
        <v>808</v>
      </c>
      <c r="H143" s="156" t="s">
        <v>2078</v>
      </c>
      <c r="I143" s="156" t="s">
        <v>2627</v>
      </c>
    </row>
    <row r="144" spans="1:9" ht="20.5" customHeight="1">
      <c r="A144" s="27" t="s">
        <v>2079</v>
      </c>
      <c r="B144" s="16" t="s">
        <v>1539</v>
      </c>
      <c r="C144" s="16" t="s">
        <v>1540</v>
      </c>
      <c r="D144" s="16" t="s">
        <v>2498</v>
      </c>
      <c r="E144" s="26" t="s">
        <v>808</v>
      </c>
      <c r="F144" s="181" t="s">
        <v>2080</v>
      </c>
      <c r="G144" s="26" t="s">
        <v>808</v>
      </c>
      <c r="H144" s="156" t="s">
        <v>2080</v>
      </c>
      <c r="I144" s="156" t="s">
        <v>2627</v>
      </c>
    </row>
    <row r="145" spans="1:9" ht="20.5" customHeight="1">
      <c r="A145" s="27" t="s">
        <v>1545</v>
      </c>
      <c r="B145" s="16" t="s">
        <v>1546</v>
      </c>
      <c r="C145" s="16" t="s">
        <v>1547</v>
      </c>
      <c r="D145" s="16"/>
      <c r="E145" s="26" t="s">
        <v>808</v>
      </c>
      <c r="F145" s="181"/>
      <c r="G145" s="26" t="s">
        <v>808</v>
      </c>
      <c r="H145" s="156"/>
      <c r="I145" s="156"/>
    </row>
    <row r="146" spans="1:9" ht="20.5" customHeight="1">
      <c r="A146" s="27" t="s">
        <v>1543</v>
      </c>
      <c r="B146" s="16" t="s">
        <v>1544</v>
      </c>
      <c r="C146" s="16" t="s">
        <v>951</v>
      </c>
      <c r="D146" s="16" t="s">
        <v>2499</v>
      </c>
      <c r="E146" s="26" t="s">
        <v>808</v>
      </c>
      <c r="F146" s="181" t="s">
        <v>2081</v>
      </c>
      <c r="G146" s="26" t="s">
        <v>808</v>
      </c>
      <c r="H146" s="156" t="s">
        <v>2082</v>
      </c>
      <c r="I146" s="156"/>
    </row>
    <row r="147" spans="1:9" ht="20.5" customHeight="1">
      <c r="A147" s="27" t="s">
        <v>2083</v>
      </c>
      <c r="B147" s="16" t="s">
        <v>906</v>
      </c>
      <c r="C147" s="16" t="s">
        <v>909</v>
      </c>
      <c r="D147" s="16" t="s">
        <v>2500</v>
      </c>
      <c r="E147" s="26" t="s">
        <v>808</v>
      </c>
      <c r="F147" s="200" t="s">
        <v>907</v>
      </c>
      <c r="G147" s="26" t="s">
        <v>808</v>
      </c>
      <c r="H147" s="156" t="s">
        <v>2084</v>
      </c>
      <c r="I147" s="156" t="s">
        <v>2171</v>
      </c>
    </row>
    <row r="148" spans="1:9" ht="20.5" customHeight="1">
      <c r="A148" s="27" t="s">
        <v>908</v>
      </c>
      <c r="B148" s="16" t="s">
        <v>906</v>
      </c>
      <c r="C148" s="16" t="s">
        <v>909</v>
      </c>
      <c r="D148" s="16" t="s">
        <v>910</v>
      </c>
      <c r="E148" s="26" t="s">
        <v>814</v>
      </c>
      <c r="F148" s="200" t="s">
        <v>907</v>
      </c>
      <c r="G148" s="26" t="s">
        <v>814</v>
      </c>
      <c r="H148" s="156"/>
      <c r="I148" s="156" t="s">
        <v>2171</v>
      </c>
    </row>
    <row r="149" spans="1:9" ht="20.5" customHeight="1">
      <c r="A149" s="27" t="s">
        <v>2085</v>
      </c>
      <c r="B149" s="16" t="s">
        <v>906</v>
      </c>
      <c r="C149" s="16" t="s">
        <v>909</v>
      </c>
      <c r="D149" s="16" t="s">
        <v>910</v>
      </c>
      <c r="E149" s="26" t="s">
        <v>808</v>
      </c>
      <c r="F149" s="181" t="s">
        <v>907</v>
      </c>
      <c r="G149" s="26" t="s">
        <v>808</v>
      </c>
      <c r="H149" s="156" t="s">
        <v>2084</v>
      </c>
      <c r="I149" s="156" t="s">
        <v>2171</v>
      </c>
    </row>
    <row r="150" spans="1:9" ht="20.5" customHeight="1">
      <c r="A150" s="27" t="s">
        <v>911</v>
      </c>
      <c r="B150" s="16" t="s">
        <v>906</v>
      </c>
      <c r="C150" s="16" t="s">
        <v>909</v>
      </c>
      <c r="D150" s="16" t="s">
        <v>912</v>
      </c>
      <c r="E150" s="26" t="s">
        <v>808</v>
      </c>
      <c r="F150" s="181" t="s">
        <v>2086</v>
      </c>
      <c r="G150" s="26" t="s">
        <v>839</v>
      </c>
      <c r="H150" s="156"/>
      <c r="I150" s="156" t="s">
        <v>2612</v>
      </c>
    </row>
    <row r="151" spans="1:9" ht="20.5" customHeight="1">
      <c r="A151" s="27" t="s">
        <v>913</v>
      </c>
      <c r="B151" s="16" t="s">
        <v>906</v>
      </c>
      <c r="C151" s="16" t="s">
        <v>914</v>
      </c>
      <c r="D151" s="16"/>
      <c r="E151" s="26" t="s">
        <v>1961</v>
      </c>
      <c r="F151" s="181"/>
      <c r="G151" s="26" t="s">
        <v>808</v>
      </c>
      <c r="H151" s="156" t="s">
        <v>2087</v>
      </c>
      <c r="I151" s="156" t="s">
        <v>2628</v>
      </c>
    </row>
    <row r="152" spans="1:9" ht="20.5" customHeight="1">
      <c r="A152" s="27" t="s">
        <v>915</v>
      </c>
      <c r="B152" s="16" t="s">
        <v>906</v>
      </c>
      <c r="C152" s="16" t="s">
        <v>916</v>
      </c>
      <c r="D152" s="16"/>
      <c r="E152" s="26" t="s">
        <v>1961</v>
      </c>
      <c r="F152" s="181"/>
      <c r="G152" s="26" t="s">
        <v>808</v>
      </c>
      <c r="H152" s="156" t="s">
        <v>2084</v>
      </c>
      <c r="I152" s="156" t="s">
        <v>2629</v>
      </c>
    </row>
    <row r="153" spans="1:9" ht="20.5" customHeight="1">
      <c r="A153" s="27" t="s">
        <v>937</v>
      </c>
      <c r="B153" s="16" t="s">
        <v>938</v>
      </c>
      <c r="C153" s="16" t="s">
        <v>914</v>
      </c>
      <c r="D153" s="16" t="s">
        <v>939</v>
      </c>
      <c r="E153" s="26" t="s">
        <v>814</v>
      </c>
      <c r="F153" s="181"/>
      <c r="G153" s="26" t="s">
        <v>814</v>
      </c>
      <c r="H153" s="156"/>
      <c r="I153" s="156" t="s">
        <v>2630</v>
      </c>
    </row>
    <row r="154" spans="1:9" ht="20.5" customHeight="1">
      <c r="A154" s="27" t="s">
        <v>2088</v>
      </c>
      <c r="B154" s="16" t="s">
        <v>938</v>
      </c>
      <c r="C154" s="16" t="s">
        <v>940</v>
      </c>
      <c r="D154" s="16" t="s">
        <v>2501</v>
      </c>
      <c r="E154" s="26" t="s">
        <v>1961</v>
      </c>
      <c r="F154" s="181" t="s">
        <v>2089</v>
      </c>
      <c r="G154" s="26" t="s">
        <v>808</v>
      </c>
      <c r="H154" s="156" t="s">
        <v>2089</v>
      </c>
      <c r="I154" s="156" t="s">
        <v>2631</v>
      </c>
    </row>
    <row r="155" spans="1:9" ht="20.5" customHeight="1">
      <c r="A155" s="27" t="s">
        <v>1701</v>
      </c>
      <c r="B155" s="16" t="s">
        <v>1693</v>
      </c>
      <c r="C155" s="16" t="s">
        <v>835</v>
      </c>
      <c r="D155" s="16" t="s">
        <v>1702</v>
      </c>
      <c r="E155" s="26" t="s">
        <v>808</v>
      </c>
      <c r="F155" s="181" t="s">
        <v>1703</v>
      </c>
      <c r="G155" s="26" t="s">
        <v>808</v>
      </c>
      <c r="H155" s="156" t="s">
        <v>1703</v>
      </c>
      <c r="I155" s="156" t="s">
        <v>2632</v>
      </c>
    </row>
    <row r="156" spans="1:9" ht="20.5" customHeight="1">
      <c r="A156" s="27" t="s">
        <v>1704</v>
      </c>
      <c r="B156" s="16" t="s">
        <v>1693</v>
      </c>
      <c r="C156" s="16" t="s">
        <v>835</v>
      </c>
      <c r="D156" s="16" t="s">
        <v>1705</v>
      </c>
      <c r="E156" s="26" t="s">
        <v>808</v>
      </c>
      <c r="F156" s="181" t="s">
        <v>1703</v>
      </c>
      <c r="G156" s="26" t="s">
        <v>808</v>
      </c>
      <c r="H156" s="156" t="s">
        <v>1703</v>
      </c>
      <c r="I156" s="156" t="s">
        <v>2632</v>
      </c>
    </row>
    <row r="157" spans="1:9" ht="20.5" customHeight="1">
      <c r="A157" s="27" t="s">
        <v>1706</v>
      </c>
      <c r="B157" s="16" t="s">
        <v>1693</v>
      </c>
      <c r="C157" s="16" t="s">
        <v>835</v>
      </c>
      <c r="D157" s="16" t="s">
        <v>1707</v>
      </c>
      <c r="E157" s="26" t="s">
        <v>808</v>
      </c>
      <c r="F157" s="181" t="s">
        <v>1703</v>
      </c>
      <c r="G157" s="26" t="s">
        <v>808</v>
      </c>
      <c r="H157" s="156" t="s">
        <v>1703</v>
      </c>
      <c r="I157" s="156" t="s">
        <v>2632</v>
      </c>
    </row>
    <row r="158" spans="1:9" ht="20.5" customHeight="1">
      <c r="A158" s="27" t="s">
        <v>1727</v>
      </c>
      <c r="B158" s="16" t="s">
        <v>1693</v>
      </c>
      <c r="C158" s="16" t="s">
        <v>2090</v>
      </c>
      <c r="D158" s="16" t="s">
        <v>2502</v>
      </c>
      <c r="E158" s="26" t="s">
        <v>808</v>
      </c>
      <c r="F158" s="181" t="s">
        <v>2091</v>
      </c>
      <c r="G158" s="26" t="s">
        <v>808</v>
      </c>
      <c r="H158" s="156" t="s">
        <v>2091</v>
      </c>
      <c r="I158" s="156"/>
    </row>
    <row r="159" spans="1:9" ht="20.5" customHeight="1">
      <c r="A159" s="27" t="s">
        <v>1716</v>
      </c>
      <c r="B159" s="16" t="s">
        <v>1693</v>
      </c>
      <c r="C159" s="16" t="s">
        <v>1717</v>
      </c>
      <c r="D159" s="16" t="s">
        <v>1718</v>
      </c>
      <c r="E159" s="26" t="s">
        <v>1961</v>
      </c>
      <c r="F159" s="181"/>
      <c r="G159" s="156" t="s">
        <v>808</v>
      </c>
      <c r="H159" s="156" t="s">
        <v>1719</v>
      </c>
      <c r="I159" s="156" t="s">
        <v>2633</v>
      </c>
    </row>
    <row r="160" spans="1:9" ht="20.5" customHeight="1">
      <c r="A160" s="27" t="s">
        <v>1720</v>
      </c>
      <c r="B160" s="16" t="s">
        <v>1693</v>
      </c>
      <c r="C160" s="16" t="s">
        <v>1721</v>
      </c>
      <c r="D160" s="16" t="s">
        <v>1722</v>
      </c>
      <c r="E160" s="156" t="s">
        <v>1961</v>
      </c>
      <c r="F160" s="181"/>
      <c r="G160" s="26" t="s">
        <v>808</v>
      </c>
      <c r="H160" s="156" t="s">
        <v>1719</v>
      </c>
      <c r="I160" s="156" t="s">
        <v>2633</v>
      </c>
    </row>
    <row r="161" spans="1:9" ht="20.5" customHeight="1">
      <c r="A161" s="27" t="s">
        <v>1712</v>
      </c>
      <c r="B161" s="16" t="s">
        <v>1693</v>
      </c>
      <c r="C161" s="16" t="s">
        <v>914</v>
      </c>
      <c r="D161" s="16" t="s">
        <v>1713</v>
      </c>
      <c r="E161" s="26" t="s">
        <v>808</v>
      </c>
      <c r="F161" s="181" t="s">
        <v>2092</v>
      </c>
      <c r="G161" s="156" t="s">
        <v>808</v>
      </c>
      <c r="H161" s="156" t="s">
        <v>2092</v>
      </c>
      <c r="I161" s="156"/>
    </row>
    <row r="162" spans="1:9" ht="20.5" customHeight="1">
      <c r="A162" s="27" t="s">
        <v>1714</v>
      </c>
      <c r="B162" s="16" t="s">
        <v>1693</v>
      </c>
      <c r="C162" s="16" t="s">
        <v>914</v>
      </c>
      <c r="D162" s="16" t="s">
        <v>1715</v>
      </c>
      <c r="E162" s="156" t="s">
        <v>808</v>
      </c>
      <c r="F162" s="181" t="s">
        <v>2092</v>
      </c>
      <c r="G162" s="26" t="s">
        <v>839</v>
      </c>
      <c r="H162" s="156"/>
      <c r="I162" s="156"/>
    </row>
    <row r="163" spans="1:9" ht="20.5" customHeight="1">
      <c r="A163" s="27" t="s">
        <v>2093</v>
      </c>
      <c r="B163" s="16" t="s">
        <v>1693</v>
      </c>
      <c r="C163" s="16" t="s">
        <v>1728</v>
      </c>
      <c r="D163" s="16" t="s">
        <v>1729</v>
      </c>
      <c r="E163" s="26" t="s">
        <v>1961</v>
      </c>
      <c r="F163" s="181" t="s">
        <v>1961</v>
      </c>
      <c r="G163" s="156" t="s">
        <v>808</v>
      </c>
      <c r="H163" s="156" t="s">
        <v>1730</v>
      </c>
      <c r="I163" s="156" t="s">
        <v>2634</v>
      </c>
    </row>
    <row r="164" spans="1:9" ht="20.5" customHeight="1">
      <c r="A164" s="27" t="s">
        <v>1696</v>
      </c>
      <c r="B164" s="16" t="s">
        <v>1693</v>
      </c>
      <c r="C164" s="16" t="s">
        <v>890</v>
      </c>
      <c r="D164" s="16" t="s">
        <v>1697</v>
      </c>
      <c r="E164" s="156" t="s">
        <v>814</v>
      </c>
      <c r="F164" s="181" t="s">
        <v>1698</v>
      </c>
      <c r="G164" s="26" t="s">
        <v>814</v>
      </c>
      <c r="H164" s="156" t="s">
        <v>1698</v>
      </c>
      <c r="I164" s="156" t="s">
        <v>2608</v>
      </c>
    </row>
    <row r="165" spans="1:9" ht="20.5" customHeight="1">
      <c r="A165" s="27" t="s">
        <v>1699</v>
      </c>
      <c r="B165" s="16" t="s">
        <v>1693</v>
      </c>
      <c r="C165" s="16" t="s">
        <v>1687</v>
      </c>
      <c r="D165" s="16" t="s">
        <v>1700</v>
      </c>
      <c r="E165" s="156" t="s">
        <v>814</v>
      </c>
      <c r="F165" s="181" t="s">
        <v>2094</v>
      </c>
      <c r="G165" s="26" t="s">
        <v>839</v>
      </c>
      <c r="H165" s="156"/>
      <c r="I165" s="156" t="s">
        <v>2608</v>
      </c>
    </row>
    <row r="166" spans="1:9" ht="20.5" customHeight="1">
      <c r="A166" s="27" t="s">
        <v>1711</v>
      </c>
      <c r="B166" s="16" t="s">
        <v>1693</v>
      </c>
      <c r="C166" s="16" t="s">
        <v>1709</v>
      </c>
      <c r="D166" s="16" t="s">
        <v>1710</v>
      </c>
      <c r="E166" s="26" t="s">
        <v>1961</v>
      </c>
      <c r="F166" s="181"/>
      <c r="G166" s="26" t="s">
        <v>808</v>
      </c>
      <c r="H166" s="156" t="s">
        <v>2095</v>
      </c>
      <c r="I166" s="156"/>
    </row>
    <row r="167" spans="1:9" ht="20.5" customHeight="1">
      <c r="A167" s="27" t="s">
        <v>1708</v>
      </c>
      <c r="B167" s="16" t="s">
        <v>1693</v>
      </c>
      <c r="C167" s="16" t="s">
        <v>1709</v>
      </c>
      <c r="D167" s="16" t="s">
        <v>1710</v>
      </c>
      <c r="E167" s="26" t="s">
        <v>1961</v>
      </c>
      <c r="F167" s="181"/>
      <c r="G167" s="26" t="s">
        <v>808</v>
      </c>
      <c r="H167" s="156" t="s">
        <v>2095</v>
      </c>
      <c r="I167" s="156"/>
    </row>
    <row r="168" spans="1:9" ht="20.5" customHeight="1">
      <c r="A168" s="27" t="s">
        <v>1723</v>
      </c>
      <c r="B168" s="16" t="s">
        <v>1693</v>
      </c>
      <c r="C168" s="16" t="s">
        <v>1724</v>
      </c>
      <c r="D168" s="16" t="s">
        <v>1725</v>
      </c>
      <c r="E168" s="26" t="s">
        <v>808</v>
      </c>
      <c r="F168" s="181" t="s">
        <v>2096</v>
      </c>
      <c r="G168" s="26" t="s">
        <v>839</v>
      </c>
      <c r="H168" s="156"/>
      <c r="I168" s="156" t="s">
        <v>2608</v>
      </c>
    </row>
    <row r="169" spans="1:9" ht="20.5" customHeight="1">
      <c r="A169" s="27" t="s">
        <v>1726</v>
      </c>
      <c r="B169" s="16" t="s">
        <v>1693</v>
      </c>
      <c r="C169" s="16" t="s">
        <v>1724</v>
      </c>
      <c r="D169" s="16" t="s">
        <v>1725</v>
      </c>
      <c r="E169" s="26" t="s">
        <v>1961</v>
      </c>
      <c r="F169" s="181"/>
      <c r="G169" s="26" t="s">
        <v>808</v>
      </c>
      <c r="H169" s="156" t="s">
        <v>2096</v>
      </c>
      <c r="I169" s="156" t="s">
        <v>2608</v>
      </c>
    </row>
    <row r="170" spans="1:9" ht="20.5" customHeight="1">
      <c r="A170" s="27" t="s">
        <v>1692</v>
      </c>
      <c r="B170" s="16" t="s">
        <v>1693</v>
      </c>
      <c r="C170" s="16" t="s">
        <v>1694</v>
      </c>
      <c r="D170" s="16" t="s">
        <v>1695</v>
      </c>
      <c r="E170" s="26" t="s">
        <v>808</v>
      </c>
      <c r="F170" s="181" t="s">
        <v>2097</v>
      </c>
      <c r="G170" s="26" t="s">
        <v>808</v>
      </c>
      <c r="H170" s="156" t="s">
        <v>2097</v>
      </c>
      <c r="I170" s="156"/>
    </row>
    <row r="171" spans="1:9" ht="20.5" customHeight="1">
      <c r="A171" s="27" t="s">
        <v>917</v>
      </c>
      <c r="B171" s="16" t="s">
        <v>918</v>
      </c>
      <c r="C171" s="16" t="s">
        <v>919</v>
      </c>
      <c r="D171" s="16" t="s">
        <v>920</v>
      </c>
      <c r="E171" s="26" t="s">
        <v>808</v>
      </c>
      <c r="F171" s="181" t="s">
        <v>921</v>
      </c>
      <c r="G171" s="26" t="s">
        <v>808</v>
      </c>
      <c r="H171" s="156" t="s">
        <v>921</v>
      </c>
      <c r="I171" s="156" t="s">
        <v>2635</v>
      </c>
    </row>
    <row r="172" spans="1:9" ht="20.5" customHeight="1">
      <c r="A172" s="27" t="s">
        <v>1660</v>
      </c>
      <c r="B172" s="16" t="s">
        <v>1649</v>
      </c>
      <c r="C172" s="16" t="s">
        <v>1661</v>
      </c>
      <c r="D172" s="16" t="s">
        <v>1662</v>
      </c>
      <c r="E172" s="26" t="s">
        <v>808</v>
      </c>
      <c r="F172" s="181" t="s">
        <v>1663</v>
      </c>
      <c r="G172" s="26" t="s">
        <v>808</v>
      </c>
      <c r="H172" s="156" t="s">
        <v>1663</v>
      </c>
      <c r="I172" s="156" t="s">
        <v>2636</v>
      </c>
    </row>
    <row r="173" spans="1:9" ht="20.5" customHeight="1">
      <c r="A173" s="27" t="s">
        <v>1664</v>
      </c>
      <c r="B173" s="16" t="s">
        <v>1649</v>
      </c>
      <c r="C173" s="16" t="s">
        <v>1661</v>
      </c>
      <c r="D173" s="16" t="s">
        <v>1665</v>
      </c>
      <c r="E173" s="26" t="s">
        <v>1961</v>
      </c>
      <c r="F173" s="181"/>
      <c r="G173" s="26" t="s">
        <v>808</v>
      </c>
      <c r="H173" s="156" t="s">
        <v>2098</v>
      </c>
      <c r="I173" s="156" t="s">
        <v>2637</v>
      </c>
    </row>
    <row r="174" spans="1:9" ht="20.5" customHeight="1">
      <c r="A174" s="27" t="s">
        <v>1648</v>
      </c>
      <c r="B174" s="16" t="s">
        <v>1649</v>
      </c>
      <c r="C174" s="16" t="s">
        <v>1063</v>
      </c>
      <c r="D174" s="16" t="s">
        <v>1650</v>
      </c>
      <c r="E174" s="26" t="s">
        <v>814</v>
      </c>
      <c r="F174" s="181"/>
      <c r="G174" s="26" t="s">
        <v>808</v>
      </c>
      <c r="H174" s="156" t="s">
        <v>1651</v>
      </c>
      <c r="I174" s="156" t="s">
        <v>2614</v>
      </c>
    </row>
    <row r="175" spans="1:9" ht="20.5" customHeight="1">
      <c r="A175" s="27" t="s">
        <v>1666</v>
      </c>
      <c r="B175" s="16" t="s">
        <v>2099</v>
      </c>
      <c r="C175" s="16" t="s">
        <v>1667</v>
      </c>
      <c r="D175" s="16" t="s">
        <v>2503</v>
      </c>
      <c r="E175" s="26" t="s">
        <v>808</v>
      </c>
      <c r="F175" s="181" t="s">
        <v>1668</v>
      </c>
      <c r="G175" s="26" t="s">
        <v>808</v>
      </c>
      <c r="H175" s="156" t="s">
        <v>1668</v>
      </c>
      <c r="I175" s="156" t="s">
        <v>2638</v>
      </c>
    </row>
    <row r="176" spans="1:9" ht="20.5" customHeight="1">
      <c r="A176" s="27" t="s">
        <v>1658</v>
      </c>
      <c r="B176" s="16" t="s">
        <v>1649</v>
      </c>
      <c r="C176" s="16" t="s">
        <v>837</v>
      </c>
      <c r="D176" s="16" t="s">
        <v>1659</v>
      </c>
      <c r="E176" s="26" t="s">
        <v>814</v>
      </c>
      <c r="F176" s="181"/>
      <c r="G176" s="26" t="s">
        <v>814</v>
      </c>
      <c r="H176" s="156"/>
      <c r="I176" s="156"/>
    </row>
    <row r="177" spans="1:9" ht="20.5" customHeight="1">
      <c r="A177" s="27" t="s">
        <v>1669</v>
      </c>
      <c r="B177" s="16" t="s">
        <v>1649</v>
      </c>
      <c r="C177" s="16" t="s">
        <v>1670</v>
      </c>
      <c r="D177" s="16" t="s">
        <v>1671</v>
      </c>
      <c r="E177" s="26" t="s">
        <v>808</v>
      </c>
      <c r="F177" s="181" t="s">
        <v>2100</v>
      </c>
      <c r="G177" s="26" t="s">
        <v>808</v>
      </c>
      <c r="H177" s="156" t="s">
        <v>2100</v>
      </c>
      <c r="I177" s="156"/>
    </row>
    <row r="178" spans="1:9" ht="20.5" customHeight="1">
      <c r="A178" s="27" t="s">
        <v>2101</v>
      </c>
      <c r="B178" s="17" t="s">
        <v>1649</v>
      </c>
      <c r="C178" s="17" t="s">
        <v>1407</v>
      </c>
      <c r="D178" s="17" t="s">
        <v>2504</v>
      </c>
      <c r="E178" s="26" t="s">
        <v>1961</v>
      </c>
      <c r="F178" s="181"/>
      <c r="G178" s="26" t="s">
        <v>808</v>
      </c>
      <c r="H178" s="156" t="s">
        <v>2102</v>
      </c>
      <c r="I178" s="156" t="s">
        <v>2639</v>
      </c>
    </row>
    <row r="179" spans="1:9" ht="20.5" customHeight="1">
      <c r="A179" s="27" t="s">
        <v>2103</v>
      </c>
      <c r="B179" s="16" t="s">
        <v>1649</v>
      </c>
      <c r="C179" s="16" t="s">
        <v>1407</v>
      </c>
      <c r="D179" s="16" t="s">
        <v>2504</v>
      </c>
      <c r="E179" s="26" t="s">
        <v>1961</v>
      </c>
      <c r="F179" s="181"/>
      <c r="G179" s="26" t="s">
        <v>808</v>
      </c>
      <c r="H179" s="156" t="s">
        <v>2102</v>
      </c>
      <c r="I179" s="156" t="s">
        <v>2639</v>
      </c>
    </row>
    <row r="180" spans="1:9" ht="20.5" customHeight="1">
      <c r="A180" s="27" t="s">
        <v>1652</v>
      </c>
      <c r="B180" s="16" t="s">
        <v>1649</v>
      </c>
      <c r="C180" s="16" t="s">
        <v>951</v>
      </c>
      <c r="D180" s="16" t="s">
        <v>2505</v>
      </c>
      <c r="E180" s="26" t="s">
        <v>808</v>
      </c>
      <c r="F180" s="181" t="s">
        <v>2104</v>
      </c>
      <c r="G180" s="26" t="s">
        <v>808</v>
      </c>
      <c r="H180" s="156" t="s">
        <v>2104</v>
      </c>
      <c r="I180" s="156"/>
    </row>
    <row r="181" spans="1:9" ht="20.5" customHeight="1">
      <c r="A181" s="27" t="s">
        <v>1653</v>
      </c>
      <c r="B181" s="16" t="s">
        <v>1649</v>
      </c>
      <c r="C181" s="16" t="s">
        <v>951</v>
      </c>
      <c r="D181" s="16" t="s">
        <v>1654</v>
      </c>
      <c r="E181" s="26" t="s">
        <v>808</v>
      </c>
      <c r="F181" s="181" t="s">
        <v>2104</v>
      </c>
      <c r="G181" s="26" t="s">
        <v>808</v>
      </c>
      <c r="H181" s="156" t="s">
        <v>2104</v>
      </c>
      <c r="I181" s="156"/>
    </row>
    <row r="182" spans="1:9" ht="20.5" customHeight="1">
      <c r="A182" s="27" t="s">
        <v>1655</v>
      </c>
      <c r="B182" s="16" t="s">
        <v>1649</v>
      </c>
      <c r="C182" s="16" t="s">
        <v>951</v>
      </c>
      <c r="D182" s="16" t="s">
        <v>1656</v>
      </c>
      <c r="E182" s="26" t="s">
        <v>1961</v>
      </c>
      <c r="F182" s="181"/>
      <c r="G182" s="26" t="s">
        <v>808</v>
      </c>
      <c r="H182" s="156" t="s">
        <v>1657</v>
      </c>
      <c r="I182" s="156"/>
    </row>
    <row r="183" spans="1:9" ht="20.5" customHeight="1">
      <c r="A183" s="27" t="s">
        <v>2105</v>
      </c>
      <c r="B183" s="16" t="s">
        <v>1851</v>
      </c>
      <c r="C183" s="16" t="s">
        <v>919</v>
      </c>
      <c r="D183" s="16" t="s">
        <v>1854</v>
      </c>
      <c r="E183" s="26" t="s">
        <v>808</v>
      </c>
      <c r="F183" s="181" t="s">
        <v>1855</v>
      </c>
      <c r="G183" s="26" t="s">
        <v>839</v>
      </c>
      <c r="H183" s="156"/>
      <c r="I183" s="156" t="s">
        <v>2640</v>
      </c>
    </row>
    <row r="184" spans="1:9" ht="20.5" customHeight="1">
      <c r="A184" s="27" t="s">
        <v>2106</v>
      </c>
      <c r="B184" s="16" t="s">
        <v>1851</v>
      </c>
      <c r="C184" s="16" t="s">
        <v>919</v>
      </c>
      <c r="D184" s="16" t="s">
        <v>1856</v>
      </c>
      <c r="E184" s="26" t="s">
        <v>808</v>
      </c>
      <c r="F184" s="181" t="s">
        <v>1855</v>
      </c>
      <c r="G184" s="26" t="s">
        <v>839</v>
      </c>
      <c r="H184" s="156"/>
      <c r="I184" s="156" t="s">
        <v>2640</v>
      </c>
    </row>
    <row r="185" spans="1:9" ht="20.5" customHeight="1">
      <c r="A185" s="27" t="s">
        <v>2107</v>
      </c>
      <c r="B185" s="16" t="s">
        <v>1851</v>
      </c>
      <c r="C185" s="16" t="s">
        <v>919</v>
      </c>
      <c r="D185" s="16" t="s">
        <v>1856</v>
      </c>
      <c r="E185" s="26" t="s">
        <v>808</v>
      </c>
      <c r="F185" s="181" t="s">
        <v>2108</v>
      </c>
      <c r="G185" s="26" t="s">
        <v>839</v>
      </c>
      <c r="H185" s="156"/>
      <c r="I185" s="156" t="s">
        <v>2640</v>
      </c>
    </row>
    <row r="186" spans="1:9" ht="20.5" customHeight="1">
      <c r="A186" s="27" t="s">
        <v>2109</v>
      </c>
      <c r="B186" s="16" t="s">
        <v>1851</v>
      </c>
      <c r="C186" s="16" t="s">
        <v>919</v>
      </c>
      <c r="D186" s="16" t="s">
        <v>1857</v>
      </c>
      <c r="E186" s="26" t="s">
        <v>808</v>
      </c>
      <c r="F186" s="181" t="s">
        <v>1855</v>
      </c>
      <c r="G186" s="26" t="s">
        <v>839</v>
      </c>
      <c r="H186" s="156"/>
      <c r="I186" s="156" t="s">
        <v>2640</v>
      </c>
    </row>
    <row r="187" spans="1:9" ht="20.5" customHeight="1">
      <c r="A187" s="27" t="s">
        <v>2110</v>
      </c>
      <c r="B187" s="16" t="s">
        <v>1851</v>
      </c>
      <c r="C187" s="16" t="s">
        <v>919</v>
      </c>
      <c r="D187" s="16" t="s">
        <v>1858</v>
      </c>
      <c r="E187" s="26" t="s">
        <v>808</v>
      </c>
      <c r="F187" s="181" t="s">
        <v>1855</v>
      </c>
      <c r="G187" s="26" t="s">
        <v>839</v>
      </c>
      <c r="H187" s="156"/>
      <c r="I187" s="156" t="s">
        <v>2640</v>
      </c>
    </row>
    <row r="188" spans="1:9" ht="20.5" customHeight="1">
      <c r="A188" s="27" t="s">
        <v>2111</v>
      </c>
      <c r="B188" s="16" t="s">
        <v>1851</v>
      </c>
      <c r="C188" s="16" t="s">
        <v>919</v>
      </c>
      <c r="D188" s="16" t="s">
        <v>1859</v>
      </c>
      <c r="E188" s="26" t="s">
        <v>808</v>
      </c>
      <c r="F188" s="181" t="s">
        <v>1855</v>
      </c>
      <c r="G188" s="156" t="s">
        <v>839</v>
      </c>
      <c r="H188" s="156"/>
      <c r="I188" s="156" t="s">
        <v>2640</v>
      </c>
    </row>
    <row r="189" spans="1:9" ht="20.5" customHeight="1">
      <c r="A189" s="27" t="s">
        <v>2112</v>
      </c>
      <c r="B189" s="16" t="s">
        <v>1851</v>
      </c>
      <c r="C189" s="16" t="s">
        <v>919</v>
      </c>
      <c r="D189" s="16" t="s">
        <v>1860</v>
      </c>
      <c r="E189" s="26" t="s">
        <v>808</v>
      </c>
      <c r="F189" s="181" t="s">
        <v>1855</v>
      </c>
      <c r="G189" s="26" t="s">
        <v>839</v>
      </c>
      <c r="H189" s="156"/>
      <c r="I189" s="156" t="s">
        <v>2640</v>
      </c>
    </row>
    <row r="190" spans="1:9" ht="20.5" customHeight="1">
      <c r="A190" s="27" t="s">
        <v>2113</v>
      </c>
      <c r="B190" s="16" t="s">
        <v>1851</v>
      </c>
      <c r="C190" s="16" t="s">
        <v>919</v>
      </c>
      <c r="D190" s="16" t="s">
        <v>1861</v>
      </c>
      <c r="E190" s="26" t="s">
        <v>808</v>
      </c>
      <c r="F190" s="181" t="s">
        <v>1855</v>
      </c>
      <c r="G190" s="26" t="s">
        <v>839</v>
      </c>
      <c r="H190" s="156"/>
      <c r="I190" s="156" t="s">
        <v>2640</v>
      </c>
    </row>
    <row r="191" spans="1:9" ht="20.5" customHeight="1">
      <c r="A191" s="27" t="s">
        <v>2114</v>
      </c>
      <c r="B191" s="16" t="s">
        <v>1851</v>
      </c>
      <c r="C191" s="16" t="s">
        <v>919</v>
      </c>
      <c r="D191" s="16" t="s">
        <v>1862</v>
      </c>
      <c r="E191" s="26" t="s">
        <v>808</v>
      </c>
      <c r="F191" s="181" t="s">
        <v>1855</v>
      </c>
      <c r="G191" s="26" t="s">
        <v>839</v>
      </c>
      <c r="H191" s="156"/>
      <c r="I191" s="156" t="s">
        <v>2640</v>
      </c>
    </row>
    <row r="192" spans="1:9" ht="20.5" customHeight="1">
      <c r="A192" s="27" t="s">
        <v>2115</v>
      </c>
      <c r="B192" s="16" t="s">
        <v>1851</v>
      </c>
      <c r="C192" s="16" t="s">
        <v>919</v>
      </c>
      <c r="D192" s="16" t="s">
        <v>1863</v>
      </c>
      <c r="E192" s="26" t="s">
        <v>808</v>
      </c>
      <c r="F192" s="181" t="s">
        <v>1855</v>
      </c>
      <c r="G192" s="26" t="s">
        <v>839</v>
      </c>
      <c r="H192" s="156"/>
      <c r="I192" s="156" t="s">
        <v>2640</v>
      </c>
    </row>
    <row r="193" spans="1:9" ht="20.5" customHeight="1">
      <c r="A193" s="27" t="s">
        <v>2116</v>
      </c>
      <c r="B193" s="16" t="s">
        <v>1851</v>
      </c>
      <c r="C193" s="16" t="s">
        <v>919</v>
      </c>
      <c r="D193" s="16" t="s">
        <v>1864</v>
      </c>
      <c r="E193" s="26" t="s">
        <v>808</v>
      </c>
      <c r="F193" s="181" t="s">
        <v>1855</v>
      </c>
      <c r="G193" s="26" t="s">
        <v>839</v>
      </c>
      <c r="H193" s="156"/>
      <c r="I193" s="156" t="s">
        <v>2640</v>
      </c>
    </row>
    <row r="194" spans="1:9" ht="20.5" customHeight="1">
      <c r="A194" s="27" t="s">
        <v>2117</v>
      </c>
      <c r="B194" s="16" t="s">
        <v>1851</v>
      </c>
      <c r="C194" s="16" t="s">
        <v>919</v>
      </c>
      <c r="D194" s="16" t="s">
        <v>1865</v>
      </c>
      <c r="E194" s="26" t="s">
        <v>808</v>
      </c>
      <c r="F194" s="181" t="s">
        <v>1855</v>
      </c>
      <c r="G194" s="26" t="s">
        <v>839</v>
      </c>
      <c r="H194" s="156"/>
      <c r="I194" s="156" t="s">
        <v>2640</v>
      </c>
    </row>
    <row r="195" spans="1:9" ht="20.5" customHeight="1">
      <c r="A195" s="27" t="s">
        <v>2118</v>
      </c>
      <c r="B195" s="16" t="s">
        <v>1851</v>
      </c>
      <c r="C195" s="16" t="s">
        <v>919</v>
      </c>
      <c r="D195" s="16" t="s">
        <v>1866</v>
      </c>
      <c r="E195" s="26" t="s">
        <v>808</v>
      </c>
      <c r="F195" s="181" t="s">
        <v>1855</v>
      </c>
      <c r="G195" s="26" t="s">
        <v>839</v>
      </c>
      <c r="H195" s="156"/>
      <c r="I195" s="156" t="s">
        <v>2640</v>
      </c>
    </row>
    <row r="196" spans="1:9" ht="20.5" customHeight="1">
      <c r="A196" s="27" t="s">
        <v>2119</v>
      </c>
      <c r="B196" s="16" t="s">
        <v>1851</v>
      </c>
      <c r="C196" s="16" t="s">
        <v>919</v>
      </c>
      <c r="D196" s="16" t="s">
        <v>1854</v>
      </c>
      <c r="E196" s="26" t="s">
        <v>1961</v>
      </c>
      <c r="F196" s="181"/>
      <c r="G196" s="26" t="s">
        <v>808</v>
      </c>
      <c r="H196" s="156" t="s">
        <v>1855</v>
      </c>
      <c r="I196" s="156" t="s">
        <v>2640</v>
      </c>
    </row>
    <row r="197" spans="1:9" ht="20.5" customHeight="1">
      <c r="A197" s="27" t="s">
        <v>2120</v>
      </c>
      <c r="B197" s="16" t="s">
        <v>1851</v>
      </c>
      <c r="C197" s="16" t="s">
        <v>919</v>
      </c>
      <c r="D197" s="16" t="s">
        <v>1856</v>
      </c>
      <c r="E197" s="26" t="s">
        <v>1961</v>
      </c>
      <c r="F197" s="181"/>
      <c r="G197" s="26" t="s">
        <v>808</v>
      </c>
      <c r="H197" s="156" t="s">
        <v>1855</v>
      </c>
      <c r="I197" s="156" t="s">
        <v>2640</v>
      </c>
    </row>
    <row r="198" spans="1:9" ht="20.5" customHeight="1">
      <c r="A198" s="27" t="s">
        <v>2121</v>
      </c>
      <c r="B198" s="16" t="s">
        <v>1851</v>
      </c>
      <c r="C198" s="16" t="s">
        <v>919</v>
      </c>
      <c r="D198" s="16" t="s">
        <v>1856</v>
      </c>
      <c r="E198" s="26" t="s">
        <v>1961</v>
      </c>
      <c r="F198" s="181"/>
      <c r="G198" s="26" t="s">
        <v>808</v>
      </c>
      <c r="H198" s="156" t="s">
        <v>1855</v>
      </c>
      <c r="I198" s="156" t="s">
        <v>2640</v>
      </c>
    </row>
    <row r="199" spans="1:9" ht="20.5" customHeight="1">
      <c r="A199" s="27" t="s">
        <v>2122</v>
      </c>
      <c r="B199" s="16" t="s">
        <v>1851</v>
      </c>
      <c r="C199" s="16" t="s">
        <v>919</v>
      </c>
      <c r="D199" s="16" t="s">
        <v>1867</v>
      </c>
      <c r="E199" s="26" t="s">
        <v>1961</v>
      </c>
      <c r="F199" s="181"/>
      <c r="G199" s="26" t="s">
        <v>808</v>
      </c>
      <c r="H199" s="156" t="s">
        <v>1855</v>
      </c>
      <c r="I199" s="156" t="s">
        <v>2640</v>
      </c>
    </row>
    <row r="200" spans="1:9" ht="20.5" customHeight="1">
      <c r="A200" s="27" t="s">
        <v>2123</v>
      </c>
      <c r="B200" s="17" t="s">
        <v>1851</v>
      </c>
      <c r="C200" s="17" t="s">
        <v>919</v>
      </c>
      <c r="D200" s="17" t="s">
        <v>1868</v>
      </c>
      <c r="E200" s="26" t="s">
        <v>1961</v>
      </c>
      <c r="F200" s="181"/>
      <c r="G200" s="26" t="s">
        <v>808</v>
      </c>
      <c r="H200" s="156" t="s">
        <v>1855</v>
      </c>
      <c r="I200" s="156" t="s">
        <v>2640</v>
      </c>
    </row>
    <row r="201" spans="1:9" ht="20.5" customHeight="1">
      <c r="A201" s="27" t="s">
        <v>2124</v>
      </c>
      <c r="B201" s="17" t="s">
        <v>1851</v>
      </c>
      <c r="C201" s="17" t="s">
        <v>919</v>
      </c>
      <c r="D201" s="17" t="s">
        <v>1869</v>
      </c>
      <c r="E201" s="26" t="s">
        <v>1961</v>
      </c>
      <c r="F201" s="181"/>
      <c r="G201" s="26" t="s">
        <v>808</v>
      </c>
      <c r="H201" s="156" t="s">
        <v>1855</v>
      </c>
      <c r="I201" s="156" t="s">
        <v>2612</v>
      </c>
    </row>
    <row r="202" spans="1:9" ht="20.5" customHeight="1">
      <c r="A202" s="27" t="s">
        <v>2125</v>
      </c>
      <c r="B202" s="16" t="s">
        <v>1851</v>
      </c>
      <c r="C202" s="16" t="s">
        <v>919</v>
      </c>
      <c r="D202" s="16" t="s">
        <v>1870</v>
      </c>
      <c r="E202" s="26" t="s">
        <v>1961</v>
      </c>
      <c r="F202" s="181"/>
      <c r="G202" s="26" t="s">
        <v>808</v>
      </c>
      <c r="H202" s="156" t="s">
        <v>1855</v>
      </c>
      <c r="I202" s="156" t="s">
        <v>2640</v>
      </c>
    </row>
    <row r="203" spans="1:9" ht="20.5" customHeight="1">
      <c r="A203" s="27" t="s">
        <v>2126</v>
      </c>
      <c r="B203" s="16" t="s">
        <v>1851</v>
      </c>
      <c r="C203" s="16" t="s">
        <v>919</v>
      </c>
      <c r="D203" s="16" t="s">
        <v>1871</v>
      </c>
      <c r="E203" s="26" t="s">
        <v>1961</v>
      </c>
      <c r="F203" s="181"/>
      <c r="G203" s="26" t="s">
        <v>808</v>
      </c>
      <c r="H203" s="156" t="s">
        <v>1855</v>
      </c>
      <c r="I203" s="156" t="s">
        <v>2640</v>
      </c>
    </row>
    <row r="204" spans="1:9" ht="20.5" customHeight="1">
      <c r="A204" s="27" t="s">
        <v>2127</v>
      </c>
      <c r="B204" s="16" t="s">
        <v>1851</v>
      </c>
      <c r="C204" s="16" t="s">
        <v>919</v>
      </c>
      <c r="D204" s="16" t="s">
        <v>1872</v>
      </c>
      <c r="E204" s="26" t="s">
        <v>1961</v>
      </c>
      <c r="F204" s="181"/>
      <c r="G204" s="26" t="s">
        <v>808</v>
      </c>
      <c r="H204" s="156" t="s">
        <v>1855</v>
      </c>
      <c r="I204" s="156" t="s">
        <v>2640</v>
      </c>
    </row>
    <row r="205" spans="1:9" ht="20.5" customHeight="1">
      <c r="A205" s="27" t="s">
        <v>2128</v>
      </c>
      <c r="B205" s="16" t="s">
        <v>1851</v>
      </c>
      <c r="C205" s="16" t="s">
        <v>919</v>
      </c>
      <c r="D205" s="16" t="s">
        <v>1873</v>
      </c>
      <c r="E205" s="26" t="s">
        <v>1961</v>
      </c>
      <c r="F205" s="181"/>
      <c r="G205" s="26" t="s">
        <v>808</v>
      </c>
      <c r="H205" s="156" t="s">
        <v>1855</v>
      </c>
      <c r="I205" s="156" t="s">
        <v>2640</v>
      </c>
    </row>
    <row r="206" spans="1:9" ht="20.5" customHeight="1">
      <c r="A206" s="27" t="s">
        <v>2129</v>
      </c>
      <c r="B206" s="16" t="s">
        <v>1851</v>
      </c>
      <c r="C206" s="16" t="s">
        <v>919</v>
      </c>
      <c r="D206" s="16" t="s">
        <v>1874</v>
      </c>
      <c r="E206" s="26" t="s">
        <v>1961</v>
      </c>
      <c r="F206" s="181"/>
      <c r="G206" s="26" t="s">
        <v>808</v>
      </c>
      <c r="H206" s="156" t="s">
        <v>1855</v>
      </c>
      <c r="I206" s="156" t="s">
        <v>2640</v>
      </c>
    </row>
    <row r="207" spans="1:9" ht="20.5" customHeight="1">
      <c r="A207" s="27" t="s">
        <v>2130</v>
      </c>
      <c r="B207" s="17" t="s">
        <v>1851</v>
      </c>
      <c r="C207" s="17" t="s">
        <v>919</v>
      </c>
      <c r="D207" s="17" t="s">
        <v>1875</v>
      </c>
      <c r="E207" s="26" t="s">
        <v>1961</v>
      </c>
      <c r="F207" s="181"/>
      <c r="G207" s="26" t="s">
        <v>808</v>
      </c>
      <c r="H207" s="156" t="s">
        <v>1855</v>
      </c>
      <c r="I207" s="156" t="s">
        <v>2640</v>
      </c>
    </row>
    <row r="208" spans="1:9" ht="20.5" customHeight="1">
      <c r="A208" s="27" t="s">
        <v>1850</v>
      </c>
      <c r="B208" s="17" t="s">
        <v>1851</v>
      </c>
      <c r="C208" s="17" t="s">
        <v>1547</v>
      </c>
      <c r="D208" s="17" t="s">
        <v>1852</v>
      </c>
      <c r="E208" s="26" t="s">
        <v>808</v>
      </c>
      <c r="F208" s="181" t="s">
        <v>2131</v>
      </c>
      <c r="G208" s="26" t="s">
        <v>839</v>
      </c>
      <c r="H208" s="156"/>
      <c r="I208" s="156" t="s">
        <v>2641</v>
      </c>
    </row>
    <row r="209" spans="1:9" ht="20.5" customHeight="1">
      <c r="A209" s="27" t="s">
        <v>1853</v>
      </c>
      <c r="B209" s="17" t="s">
        <v>1851</v>
      </c>
      <c r="C209" s="17" t="s">
        <v>1547</v>
      </c>
      <c r="D209" s="17" t="s">
        <v>1852</v>
      </c>
      <c r="E209" s="26" t="s">
        <v>808</v>
      </c>
      <c r="F209" s="181" t="s">
        <v>2132</v>
      </c>
      <c r="G209" s="26" t="s">
        <v>839</v>
      </c>
      <c r="H209" s="156"/>
      <c r="I209" s="156" t="s">
        <v>2641</v>
      </c>
    </row>
    <row r="210" spans="1:9" ht="20.5" customHeight="1">
      <c r="A210" s="27" t="s">
        <v>2133</v>
      </c>
      <c r="B210" s="17" t="s">
        <v>1851</v>
      </c>
      <c r="C210" s="17" t="s">
        <v>2134</v>
      </c>
      <c r="D210" s="17"/>
      <c r="E210" s="26" t="s">
        <v>1961</v>
      </c>
      <c r="F210" s="181"/>
      <c r="G210" s="26" t="s">
        <v>808</v>
      </c>
      <c r="H210" s="156" t="s">
        <v>2135</v>
      </c>
      <c r="I210" s="156" t="s">
        <v>2640</v>
      </c>
    </row>
    <row r="211" spans="1:9" ht="20.5" customHeight="1">
      <c r="A211" s="27" t="s">
        <v>2136</v>
      </c>
      <c r="B211" s="17" t="s">
        <v>2137</v>
      </c>
      <c r="C211" s="17" t="s">
        <v>2138</v>
      </c>
      <c r="D211" s="17" t="s">
        <v>2506</v>
      </c>
      <c r="E211" s="26" t="s">
        <v>1961</v>
      </c>
      <c r="F211" s="181"/>
      <c r="G211" s="26" t="s">
        <v>808</v>
      </c>
      <c r="H211" s="156" t="s">
        <v>2139</v>
      </c>
      <c r="I211" s="156" t="s">
        <v>2642</v>
      </c>
    </row>
    <row r="212" spans="1:9" ht="20.5" customHeight="1">
      <c r="A212" s="27" t="s">
        <v>941</v>
      </c>
      <c r="B212" s="17" t="s">
        <v>942</v>
      </c>
      <c r="C212" s="17" t="s">
        <v>919</v>
      </c>
      <c r="D212" s="17" t="s">
        <v>943</v>
      </c>
      <c r="E212" s="26" t="s">
        <v>808</v>
      </c>
      <c r="F212" s="181" t="s">
        <v>2140</v>
      </c>
      <c r="G212" s="26" t="s">
        <v>808</v>
      </c>
      <c r="H212" s="156" t="s">
        <v>2141</v>
      </c>
      <c r="I212" s="156" t="s">
        <v>2612</v>
      </c>
    </row>
    <row r="213" spans="1:9" ht="20.5" customHeight="1">
      <c r="A213" s="27" t="s">
        <v>2142</v>
      </c>
      <c r="B213" s="17" t="s">
        <v>942</v>
      </c>
      <c r="C213" s="17" t="s">
        <v>919</v>
      </c>
      <c r="D213" s="17" t="s">
        <v>2507</v>
      </c>
      <c r="E213" s="26" t="s">
        <v>808</v>
      </c>
      <c r="F213" s="181" t="s">
        <v>2143</v>
      </c>
      <c r="G213" s="26" t="s">
        <v>808</v>
      </c>
      <c r="H213" s="156" t="s">
        <v>2143</v>
      </c>
      <c r="I213" s="156" t="s">
        <v>2643</v>
      </c>
    </row>
    <row r="214" spans="1:9" ht="20.5" customHeight="1">
      <c r="A214" s="27" t="s">
        <v>944</v>
      </c>
      <c r="B214" s="17" t="s">
        <v>945</v>
      </c>
      <c r="C214" s="17" t="s">
        <v>946</v>
      </c>
      <c r="D214" s="17" t="s">
        <v>947</v>
      </c>
      <c r="E214" s="26" t="s">
        <v>808</v>
      </c>
      <c r="F214" s="181" t="s">
        <v>2144</v>
      </c>
      <c r="G214" s="26" t="s">
        <v>808</v>
      </c>
      <c r="H214" s="156" t="s">
        <v>2144</v>
      </c>
      <c r="I214" s="156" t="s">
        <v>2644</v>
      </c>
    </row>
    <row r="215" spans="1:9" ht="20.5" customHeight="1">
      <c r="A215" s="27" t="s">
        <v>948</v>
      </c>
      <c r="B215" s="17" t="s">
        <v>945</v>
      </c>
      <c r="C215" s="17" t="s">
        <v>946</v>
      </c>
      <c r="D215" s="17" t="s">
        <v>947</v>
      </c>
      <c r="E215" s="26" t="s">
        <v>808</v>
      </c>
      <c r="F215" s="181" t="s">
        <v>2144</v>
      </c>
      <c r="G215" s="26" t="s">
        <v>839</v>
      </c>
      <c r="H215" s="156"/>
      <c r="I215" s="156" t="s">
        <v>2644</v>
      </c>
    </row>
    <row r="216" spans="1:9" ht="20.5" customHeight="1">
      <c r="A216" s="27" t="s">
        <v>949</v>
      </c>
      <c r="B216" s="17" t="s">
        <v>950</v>
      </c>
      <c r="C216" s="17" t="s">
        <v>951</v>
      </c>
      <c r="D216" s="17" t="s">
        <v>952</v>
      </c>
      <c r="E216" s="26" t="s">
        <v>808</v>
      </c>
      <c r="F216" s="181" t="s">
        <v>2145</v>
      </c>
      <c r="G216" s="26" t="s">
        <v>808</v>
      </c>
      <c r="H216" s="156" t="s">
        <v>2145</v>
      </c>
      <c r="I216" s="156"/>
    </row>
    <row r="217" spans="1:9" ht="20.5" customHeight="1">
      <c r="A217" s="27" t="s">
        <v>953</v>
      </c>
      <c r="B217" s="16" t="s">
        <v>950</v>
      </c>
      <c r="C217" s="16" t="s">
        <v>951</v>
      </c>
      <c r="D217" s="16" t="s">
        <v>954</v>
      </c>
      <c r="E217" s="26" t="s">
        <v>808</v>
      </c>
      <c r="F217" s="181" t="s">
        <v>2145</v>
      </c>
      <c r="G217" s="26" t="s">
        <v>808</v>
      </c>
      <c r="H217" s="156" t="s">
        <v>2145</v>
      </c>
      <c r="I217" s="156"/>
    </row>
    <row r="218" spans="1:9" ht="20.5" customHeight="1">
      <c r="A218" s="27" t="s">
        <v>955</v>
      </c>
      <c r="B218" s="16" t="s">
        <v>950</v>
      </c>
      <c r="C218" s="16" t="s">
        <v>951</v>
      </c>
      <c r="D218" s="16" t="s">
        <v>956</v>
      </c>
      <c r="E218" s="26" t="s">
        <v>808</v>
      </c>
      <c r="F218" s="181" t="s">
        <v>2145</v>
      </c>
      <c r="G218" s="26" t="s">
        <v>808</v>
      </c>
      <c r="H218" s="156" t="s">
        <v>2145</v>
      </c>
      <c r="I218" s="156"/>
    </row>
    <row r="219" spans="1:9" ht="20.5" customHeight="1">
      <c r="A219" s="27" t="s">
        <v>957</v>
      </c>
      <c r="B219" s="16" t="s">
        <v>950</v>
      </c>
      <c r="C219" s="16" t="s">
        <v>951</v>
      </c>
      <c r="D219" s="16" t="s">
        <v>958</v>
      </c>
      <c r="E219" s="26" t="s">
        <v>808</v>
      </c>
      <c r="F219" s="181" t="s">
        <v>2145</v>
      </c>
      <c r="G219" s="26" t="s">
        <v>808</v>
      </c>
      <c r="H219" s="156" t="s">
        <v>2145</v>
      </c>
      <c r="I219" s="156"/>
    </row>
    <row r="220" spans="1:9" ht="20.5" customHeight="1">
      <c r="A220" s="27" t="s">
        <v>959</v>
      </c>
      <c r="B220" s="16" t="s">
        <v>950</v>
      </c>
      <c r="C220" s="16" t="s">
        <v>951</v>
      </c>
      <c r="D220" s="16" t="s">
        <v>960</v>
      </c>
      <c r="E220" s="26" t="s">
        <v>808</v>
      </c>
      <c r="F220" s="181" t="s">
        <v>2145</v>
      </c>
      <c r="G220" s="26" t="s">
        <v>808</v>
      </c>
      <c r="H220" s="156" t="s">
        <v>2145</v>
      </c>
      <c r="I220" s="156"/>
    </row>
    <row r="221" spans="1:9" ht="20.5" customHeight="1">
      <c r="A221" s="27" t="s">
        <v>997</v>
      </c>
      <c r="B221" s="16" t="s">
        <v>998</v>
      </c>
      <c r="C221" s="16" t="s">
        <v>999</v>
      </c>
      <c r="D221" s="16" t="s">
        <v>2508</v>
      </c>
      <c r="E221" s="26" t="s">
        <v>808</v>
      </c>
      <c r="F221" s="181" t="s">
        <v>1000</v>
      </c>
      <c r="G221" s="26" t="s">
        <v>839</v>
      </c>
      <c r="H221" s="156"/>
      <c r="I221" s="156" t="s">
        <v>2645</v>
      </c>
    </row>
    <row r="222" spans="1:9" ht="20.5" customHeight="1">
      <c r="A222" s="27" t="s">
        <v>1001</v>
      </c>
      <c r="B222" s="16" t="s">
        <v>998</v>
      </c>
      <c r="C222" s="16" t="s">
        <v>999</v>
      </c>
      <c r="D222" s="16" t="s">
        <v>2508</v>
      </c>
      <c r="E222" s="26" t="s">
        <v>808</v>
      </c>
      <c r="F222" s="181" t="s">
        <v>1000</v>
      </c>
      <c r="G222" s="26" t="s">
        <v>839</v>
      </c>
      <c r="H222" s="156"/>
      <c r="I222" s="156" t="s">
        <v>2645</v>
      </c>
    </row>
    <row r="223" spans="1:9" ht="20.5" customHeight="1">
      <c r="A223" s="27" t="s">
        <v>1002</v>
      </c>
      <c r="B223" s="16" t="s">
        <v>998</v>
      </c>
      <c r="C223" s="16" t="s">
        <v>999</v>
      </c>
      <c r="D223" s="16" t="s">
        <v>2508</v>
      </c>
      <c r="E223" s="26" t="s">
        <v>808</v>
      </c>
      <c r="F223" s="181" t="s">
        <v>1000</v>
      </c>
      <c r="G223" s="26" t="s">
        <v>839</v>
      </c>
      <c r="H223" s="156"/>
      <c r="I223" s="156" t="s">
        <v>2645</v>
      </c>
    </row>
    <row r="224" spans="1:9" ht="20.5" customHeight="1">
      <c r="A224" s="27" t="s">
        <v>1003</v>
      </c>
      <c r="B224" s="16" t="s">
        <v>998</v>
      </c>
      <c r="C224" s="16" t="s">
        <v>999</v>
      </c>
      <c r="D224" s="16" t="s">
        <v>2508</v>
      </c>
      <c r="E224" s="26" t="s">
        <v>808</v>
      </c>
      <c r="F224" s="181" t="s">
        <v>1000</v>
      </c>
      <c r="G224" s="26" t="s">
        <v>839</v>
      </c>
      <c r="H224" s="156"/>
      <c r="I224" s="156" t="s">
        <v>2645</v>
      </c>
    </row>
    <row r="225" spans="1:9" ht="20.5" customHeight="1">
      <c r="A225" s="27" t="s">
        <v>1004</v>
      </c>
      <c r="B225" s="16" t="s">
        <v>998</v>
      </c>
      <c r="C225" s="16" t="s">
        <v>999</v>
      </c>
      <c r="D225" s="17" t="s">
        <v>2508</v>
      </c>
      <c r="E225" s="26" t="s">
        <v>808</v>
      </c>
      <c r="F225" s="181" t="s">
        <v>1000</v>
      </c>
      <c r="G225" s="26" t="s">
        <v>839</v>
      </c>
      <c r="H225" s="156"/>
      <c r="I225" s="156" t="s">
        <v>2645</v>
      </c>
    </row>
    <row r="226" spans="1:9" ht="20.5" customHeight="1">
      <c r="A226" s="27" t="s">
        <v>1005</v>
      </c>
      <c r="B226" s="16" t="s">
        <v>998</v>
      </c>
      <c r="C226" s="16" t="s">
        <v>999</v>
      </c>
      <c r="D226" s="17" t="s">
        <v>2508</v>
      </c>
      <c r="E226" s="26" t="s">
        <v>808</v>
      </c>
      <c r="F226" s="181" t="s">
        <v>1000</v>
      </c>
      <c r="G226" s="26" t="s">
        <v>839</v>
      </c>
      <c r="H226" s="156"/>
      <c r="I226" s="156" t="s">
        <v>2645</v>
      </c>
    </row>
    <row r="227" spans="1:9" ht="20.5" customHeight="1">
      <c r="A227" s="27" t="s">
        <v>1006</v>
      </c>
      <c r="B227" s="16" t="s">
        <v>998</v>
      </c>
      <c r="C227" s="16" t="s">
        <v>999</v>
      </c>
      <c r="D227" s="16" t="s">
        <v>2508</v>
      </c>
      <c r="E227" s="26" t="s">
        <v>808</v>
      </c>
      <c r="F227" s="181" t="s">
        <v>1000</v>
      </c>
      <c r="G227" s="26" t="s">
        <v>839</v>
      </c>
      <c r="H227" s="156"/>
      <c r="I227" s="156" t="s">
        <v>2645</v>
      </c>
    </row>
    <row r="228" spans="1:9" ht="20.5" customHeight="1">
      <c r="A228" s="27" t="s">
        <v>1007</v>
      </c>
      <c r="B228" s="16" t="s">
        <v>998</v>
      </c>
      <c r="C228" s="16" t="s">
        <v>999</v>
      </c>
      <c r="D228" s="16" t="s">
        <v>2509</v>
      </c>
      <c r="E228" s="26" t="s">
        <v>814</v>
      </c>
      <c r="F228" s="181" t="s">
        <v>2146</v>
      </c>
      <c r="G228" s="26" t="s">
        <v>839</v>
      </c>
      <c r="H228" s="156"/>
      <c r="I228" s="156"/>
    </row>
    <row r="229" spans="1:9" ht="20.5" customHeight="1">
      <c r="A229" s="27" t="s">
        <v>1008</v>
      </c>
      <c r="B229" s="16" t="s">
        <v>998</v>
      </c>
      <c r="C229" s="16" t="s">
        <v>999</v>
      </c>
      <c r="D229" s="16" t="s">
        <v>2510</v>
      </c>
      <c r="E229" s="26" t="s">
        <v>808</v>
      </c>
      <c r="F229" s="181" t="s">
        <v>2146</v>
      </c>
      <c r="G229" s="26" t="s">
        <v>839</v>
      </c>
      <c r="H229" s="156"/>
      <c r="I229" s="156"/>
    </row>
    <row r="230" spans="1:9" ht="20.5" customHeight="1">
      <c r="A230" s="27" t="s">
        <v>1009</v>
      </c>
      <c r="B230" s="16" t="s">
        <v>998</v>
      </c>
      <c r="C230" s="16" t="s">
        <v>999</v>
      </c>
      <c r="D230" s="16" t="s">
        <v>2511</v>
      </c>
      <c r="E230" s="26" t="s">
        <v>1961</v>
      </c>
      <c r="F230" s="181"/>
      <c r="G230" s="26" t="s">
        <v>808</v>
      </c>
      <c r="H230" s="156" t="s">
        <v>2146</v>
      </c>
      <c r="I230" s="156"/>
    </row>
    <row r="231" spans="1:9" ht="20.5" customHeight="1">
      <c r="A231" s="27" t="s">
        <v>1010</v>
      </c>
      <c r="B231" s="16" t="s">
        <v>998</v>
      </c>
      <c r="C231" s="16" t="s">
        <v>999</v>
      </c>
      <c r="D231" s="16" t="s">
        <v>2512</v>
      </c>
      <c r="E231" s="26" t="s">
        <v>1961</v>
      </c>
      <c r="F231" s="181"/>
      <c r="G231" s="26" t="s">
        <v>808</v>
      </c>
      <c r="H231" s="156" t="s">
        <v>2146</v>
      </c>
      <c r="I231" s="156"/>
    </row>
    <row r="232" spans="1:9" ht="20.5" customHeight="1">
      <c r="A232" s="27" t="s">
        <v>1011</v>
      </c>
      <c r="B232" s="16" t="s">
        <v>998</v>
      </c>
      <c r="C232" s="16" t="s">
        <v>999</v>
      </c>
      <c r="D232" s="16" t="s">
        <v>1012</v>
      </c>
      <c r="E232" s="26" t="s">
        <v>1961</v>
      </c>
      <c r="F232" s="181"/>
      <c r="G232" s="26" t="s">
        <v>808</v>
      </c>
      <c r="H232" s="156" t="s">
        <v>1013</v>
      </c>
      <c r="I232" s="156" t="s">
        <v>2622</v>
      </c>
    </row>
    <row r="233" spans="1:9" ht="20.5" customHeight="1">
      <c r="A233" s="27" t="s">
        <v>2147</v>
      </c>
      <c r="B233" s="16" t="s">
        <v>2148</v>
      </c>
      <c r="C233" s="16" t="s">
        <v>951</v>
      </c>
      <c r="D233" s="16" t="s">
        <v>2513</v>
      </c>
      <c r="E233" s="26" t="s">
        <v>1961</v>
      </c>
      <c r="F233" s="181"/>
      <c r="G233" s="26" t="s">
        <v>808</v>
      </c>
      <c r="H233" s="156" t="s">
        <v>2149</v>
      </c>
      <c r="I233" s="156" t="s">
        <v>2646</v>
      </c>
    </row>
    <row r="234" spans="1:9" ht="20.5" customHeight="1">
      <c r="A234" s="27" t="s">
        <v>2150</v>
      </c>
      <c r="B234" s="16" t="s">
        <v>2148</v>
      </c>
      <c r="C234" s="16" t="s">
        <v>951</v>
      </c>
      <c r="D234" s="16" t="s">
        <v>2514</v>
      </c>
      <c r="E234" s="26" t="s">
        <v>1961</v>
      </c>
      <c r="F234" s="181"/>
      <c r="G234" s="26" t="s">
        <v>808</v>
      </c>
      <c r="H234" s="156" t="s">
        <v>2149</v>
      </c>
      <c r="I234" s="156" t="s">
        <v>2646</v>
      </c>
    </row>
    <row r="235" spans="1:9" ht="20.5" customHeight="1">
      <c r="A235" s="27" t="s">
        <v>2151</v>
      </c>
      <c r="B235" s="16" t="s">
        <v>2148</v>
      </c>
      <c r="C235" s="16" t="s">
        <v>951</v>
      </c>
      <c r="D235" s="16" t="s">
        <v>2514</v>
      </c>
      <c r="E235" s="26" t="s">
        <v>1961</v>
      </c>
      <c r="F235" s="181"/>
      <c r="G235" s="26" t="s">
        <v>808</v>
      </c>
      <c r="H235" s="156" t="s">
        <v>2149</v>
      </c>
      <c r="I235" s="156" t="s">
        <v>2646</v>
      </c>
    </row>
    <row r="236" spans="1:9" ht="20.5" customHeight="1">
      <c r="A236" s="27" t="s">
        <v>1167</v>
      </c>
      <c r="B236" s="17" t="s">
        <v>1168</v>
      </c>
      <c r="C236" s="17" t="s">
        <v>1169</v>
      </c>
      <c r="D236" s="17"/>
      <c r="E236" s="26" t="s">
        <v>814</v>
      </c>
      <c r="F236" s="181" t="s">
        <v>1170</v>
      </c>
      <c r="G236" s="26" t="s">
        <v>839</v>
      </c>
      <c r="H236" s="156"/>
      <c r="I236" s="156" t="s">
        <v>2647</v>
      </c>
    </row>
    <row r="237" spans="1:9" ht="20.5" customHeight="1">
      <c r="A237" s="27" t="s">
        <v>1171</v>
      </c>
      <c r="B237" s="17" t="s">
        <v>1172</v>
      </c>
      <c r="C237" s="17" t="s">
        <v>890</v>
      </c>
      <c r="D237" s="17"/>
      <c r="E237" s="26" t="s">
        <v>808</v>
      </c>
      <c r="F237" s="181" t="s">
        <v>2152</v>
      </c>
      <c r="G237" s="26" t="s">
        <v>839</v>
      </c>
      <c r="H237" s="156"/>
      <c r="I237" s="156" t="s">
        <v>2648</v>
      </c>
    </row>
    <row r="238" spans="1:9" ht="20.5" customHeight="1">
      <c r="A238" s="27" t="s">
        <v>2153</v>
      </c>
      <c r="B238" s="17" t="s">
        <v>1172</v>
      </c>
      <c r="C238" s="17" t="s">
        <v>835</v>
      </c>
      <c r="D238" s="17" t="s">
        <v>2515</v>
      </c>
      <c r="E238" s="26" t="s">
        <v>814</v>
      </c>
      <c r="F238" s="181"/>
      <c r="G238" s="26" t="s">
        <v>839</v>
      </c>
      <c r="H238" s="156"/>
      <c r="I238" s="156" t="s">
        <v>2622</v>
      </c>
    </row>
    <row r="239" spans="1:9" ht="20.5" customHeight="1">
      <c r="A239" s="27" t="s">
        <v>1173</v>
      </c>
      <c r="B239" s="17" t="s">
        <v>1172</v>
      </c>
      <c r="C239" s="17" t="s">
        <v>2154</v>
      </c>
      <c r="D239" s="17"/>
      <c r="E239" s="26" t="s">
        <v>808</v>
      </c>
      <c r="F239" s="181" t="s">
        <v>2155</v>
      </c>
      <c r="G239" s="26" t="s">
        <v>808</v>
      </c>
      <c r="H239" s="156" t="s">
        <v>2155</v>
      </c>
      <c r="I239" s="156" t="s">
        <v>2649</v>
      </c>
    </row>
    <row r="240" spans="1:9" ht="20.5" customHeight="1">
      <c r="A240" s="27" t="s">
        <v>1014</v>
      </c>
      <c r="B240" s="17" t="s">
        <v>1015</v>
      </c>
      <c r="C240" s="17" t="s">
        <v>1016</v>
      </c>
      <c r="D240" s="17" t="s">
        <v>1017</v>
      </c>
      <c r="E240" s="26" t="s">
        <v>814</v>
      </c>
      <c r="F240" s="181" t="s">
        <v>1022</v>
      </c>
      <c r="G240" s="26" t="s">
        <v>839</v>
      </c>
      <c r="H240" s="156"/>
      <c r="I240" s="156" t="s">
        <v>2650</v>
      </c>
    </row>
    <row r="241" spans="1:9" ht="20.5" customHeight="1">
      <c r="A241" s="27" t="s">
        <v>2156</v>
      </c>
      <c r="B241" s="17" t="s">
        <v>1015</v>
      </c>
      <c r="C241" s="17" t="s">
        <v>1016</v>
      </c>
      <c r="D241" s="17" t="s">
        <v>2516</v>
      </c>
      <c r="E241" s="26" t="s">
        <v>814</v>
      </c>
      <c r="F241" s="181" t="s">
        <v>1022</v>
      </c>
      <c r="G241" s="26" t="s">
        <v>839</v>
      </c>
      <c r="H241" s="156"/>
      <c r="I241" s="156" t="s">
        <v>2650</v>
      </c>
    </row>
    <row r="242" spans="1:9" ht="20.5" customHeight="1">
      <c r="A242" s="27" t="s">
        <v>2157</v>
      </c>
      <c r="B242" s="17" t="s">
        <v>1015</v>
      </c>
      <c r="C242" s="17" t="s">
        <v>1016</v>
      </c>
      <c r="D242" s="17" t="s">
        <v>2517</v>
      </c>
      <c r="E242" s="26" t="s">
        <v>814</v>
      </c>
      <c r="F242" s="181" t="s">
        <v>1022</v>
      </c>
      <c r="G242" s="26" t="s">
        <v>839</v>
      </c>
      <c r="H242" s="156"/>
      <c r="I242" s="156" t="s">
        <v>2650</v>
      </c>
    </row>
    <row r="243" spans="1:9" ht="20.5" customHeight="1">
      <c r="A243" s="27" t="s">
        <v>2158</v>
      </c>
      <c r="B243" s="17" t="s">
        <v>1015</v>
      </c>
      <c r="C243" s="17" t="s">
        <v>1016</v>
      </c>
      <c r="D243" s="17" t="s">
        <v>2518</v>
      </c>
      <c r="E243" s="26" t="s">
        <v>814</v>
      </c>
      <c r="F243" s="181" t="s">
        <v>1022</v>
      </c>
      <c r="G243" s="26" t="s">
        <v>839</v>
      </c>
      <c r="H243" s="156"/>
      <c r="I243" s="156" t="s">
        <v>2650</v>
      </c>
    </row>
    <row r="244" spans="1:9" ht="20.5" customHeight="1">
      <c r="A244" s="27" t="s">
        <v>2159</v>
      </c>
      <c r="B244" s="17" t="s">
        <v>1015</v>
      </c>
      <c r="C244" s="17" t="s">
        <v>1016</v>
      </c>
      <c r="D244" s="17" t="s">
        <v>2519</v>
      </c>
      <c r="E244" s="26" t="s">
        <v>814</v>
      </c>
      <c r="F244" s="181" t="s">
        <v>1022</v>
      </c>
      <c r="G244" s="26" t="s">
        <v>839</v>
      </c>
      <c r="H244" s="156"/>
      <c r="I244" s="156" t="s">
        <v>2650</v>
      </c>
    </row>
    <row r="245" spans="1:9" ht="20.5" customHeight="1">
      <c r="A245" s="27" t="s">
        <v>2160</v>
      </c>
      <c r="B245" s="17" t="s">
        <v>1015</v>
      </c>
      <c r="C245" s="17" t="s">
        <v>1016</v>
      </c>
      <c r="D245" s="17" t="s">
        <v>2520</v>
      </c>
      <c r="E245" s="26" t="s">
        <v>814</v>
      </c>
      <c r="F245" s="181" t="s">
        <v>1022</v>
      </c>
      <c r="G245" s="26" t="s">
        <v>839</v>
      </c>
      <c r="H245" s="156"/>
      <c r="I245" s="156" t="s">
        <v>2650</v>
      </c>
    </row>
    <row r="246" spans="1:9" ht="20.5" customHeight="1">
      <c r="A246" s="27" t="s">
        <v>2161</v>
      </c>
      <c r="B246" s="16" t="s">
        <v>1015</v>
      </c>
      <c r="C246" s="16" t="s">
        <v>1016</v>
      </c>
      <c r="D246" s="16" t="s">
        <v>2521</v>
      </c>
      <c r="E246" s="26" t="s">
        <v>814</v>
      </c>
      <c r="F246" s="181" t="s">
        <v>1022</v>
      </c>
      <c r="G246" s="26" t="s">
        <v>839</v>
      </c>
      <c r="H246" s="156"/>
      <c r="I246" s="156" t="s">
        <v>2650</v>
      </c>
    </row>
    <row r="247" spans="1:9" ht="20.5" customHeight="1">
      <c r="A247" s="27" t="s">
        <v>2162</v>
      </c>
      <c r="B247" s="16" t="s">
        <v>1015</v>
      </c>
      <c r="C247" s="16" t="s">
        <v>1016</v>
      </c>
      <c r="D247" s="16" t="s">
        <v>2522</v>
      </c>
      <c r="E247" s="26" t="s">
        <v>814</v>
      </c>
      <c r="F247" s="181" t="s">
        <v>1022</v>
      </c>
      <c r="G247" s="26" t="s">
        <v>839</v>
      </c>
      <c r="H247" s="156"/>
      <c r="I247" s="156" t="s">
        <v>2650</v>
      </c>
    </row>
    <row r="248" spans="1:9" ht="20.5" customHeight="1">
      <c r="A248" s="27" t="s">
        <v>2163</v>
      </c>
      <c r="B248" s="16" t="s">
        <v>1015</v>
      </c>
      <c r="C248" s="16" t="s">
        <v>1016</v>
      </c>
      <c r="D248" s="16" t="s">
        <v>2523</v>
      </c>
      <c r="E248" s="26" t="s">
        <v>814</v>
      </c>
      <c r="F248" s="181" t="s">
        <v>1022</v>
      </c>
      <c r="G248" s="26" t="s">
        <v>839</v>
      </c>
      <c r="H248" s="156"/>
      <c r="I248" s="156" t="s">
        <v>2650</v>
      </c>
    </row>
    <row r="249" spans="1:9" ht="20.5" customHeight="1">
      <c r="A249" s="27" t="s">
        <v>1018</v>
      </c>
      <c r="B249" s="16" t="s">
        <v>1015</v>
      </c>
      <c r="C249" s="16" t="s">
        <v>1016</v>
      </c>
      <c r="D249" s="16" t="s">
        <v>1019</v>
      </c>
      <c r="E249" s="26" t="s">
        <v>814</v>
      </c>
      <c r="F249" s="181" t="s">
        <v>1022</v>
      </c>
      <c r="G249" s="26" t="s">
        <v>839</v>
      </c>
      <c r="H249" s="156"/>
      <c r="I249" s="156" t="s">
        <v>2650</v>
      </c>
    </row>
    <row r="250" spans="1:9" ht="20.5" customHeight="1">
      <c r="A250" s="27" t="s">
        <v>1020</v>
      </c>
      <c r="B250" s="17" t="s">
        <v>1015</v>
      </c>
      <c r="C250" s="17" t="s">
        <v>1016</v>
      </c>
      <c r="D250" s="17" t="s">
        <v>1021</v>
      </c>
      <c r="E250" s="26" t="s">
        <v>1961</v>
      </c>
      <c r="F250" s="181"/>
      <c r="G250" s="26" t="s">
        <v>808</v>
      </c>
      <c r="H250" s="156" t="s">
        <v>1022</v>
      </c>
      <c r="I250" s="156" t="s">
        <v>2650</v>
      </c>
    </row>
    <row r="251" spans="1:9" ht="20.5" customHeight="1">
      <c r="A251" s="27" t="s">
        <v>1023</v>
      </c>
      <c r="B251" s="17" t="s">
        <v>1015</v>
      </c>
      <c r="C251" s="17" t="s">
        <v>1016</v>
      </c>
      <c r="D251" s="17" t="s">
        <v>1024</v>
      </c>
      <c r="E251" s="26" t="s">
        <v>1961</v>
      </c>
      <c r="F251" s="181"/>
      <c r="G251" s="26" t="s">
        <v>808</v>
      </c>
      <c r="H251" s="156" t="s">
        <v>1022</v>
      </c>
      <c r="I251" s="156" t="s">
        <v>2650</v>
      </c>
    </row>
    <row r="252" spans="1:9" ht="20.5" customHeight="1">
      <c r="A252" s="27" t="s">
        <v>1025</v>
      </c>
      <c r="B252" s="16" t="s">
        <v>1015</v>
      </c>
      <c r="C252" s="16" t="s">
        <v>1016</v>
      </c>
      <c r="D252" s="16" t="s">
        <v>1026</v>
      </c>
      <c r="E252" s="26" t="s">
        <v>1961</v>
      </c>
      <c r="F252" s="181"/>
      <c r="G252" s="26" t="s">
        <v>808</v>
      </c>
      <c r="H252" s="156" t="s">
        <v>1022</v>
      </c>
      <c r="I252" s="156" t="s">
        <v>2650</v>
      </c>
    </row>
    <row r="253" spans="1:9" ht="20.5" customHeight="1">
      <c r="A253" s="27" t="s">
        <v>1027</v>
      </c>
      <c r="B253" s="16" t="s">
        <v>1015</v>
      </c>
      <c r="C253" s="16" t="s">
        <v>1028</v>
      </c>
      <c r="D253" s="16" t="s">
        <v>1029</v>
      </c>
      <c r="E253" s="26" t="s">
        <v>814</v>
      </c>
      <c r="F253" s="181" t="s">
        <v>2164</v>
      </c>
      <c r="G253" s="26" t="s">
        <v>839</v>
      </c>
      <c r="H253" s="156"/>
      <c r="I253" s="156" t="s">
        <v>2650</v>
      </c>
    </row>
    <row r="254" spans="1:9" ht="20.5" customHeight="1">
      <c r="A254" s="27" t="s">
        <v>1030</v>
      </c>
      <c r="B254" s="16" t="s">
        <v>1015</v>
      </c>
      <c r="C254" s="16" t="s">
        <v>1028</v>
      </c>
      <c r="D254" s="16" t="s">
        <v>1031</v>
      </c>
      <c r="E254" s="26" t="s">
        <v>814</v>
      </c>
      <c r="F254" s="181" t="s">
        <v>2164</v>
      </c>
      <c r="G254" s="26" t="s">
        <v>839</v>
      </c>
      <c r="H254" s="156"/>
      <c r="I254" s="156" t="s">
        <v>2650</v>
      </c>
    </row>
    <row r="255" spans="1:9" ht="20.5" customHeight="1">
      <c r="A255" s="27" t="s">
        <v>2165</v>
      </c>
      <c r="B255" s="16" t="s">
        <v>1015</v>
      </c>
      <c r="C255" s="16" t="s">
        <v>1028</v>
      </c>
      <c r="D255" s="16" t="s">
        <v>2524</v>
      </c>
      <c r="E255" s="26" t="s">
        <v>814</v>
      </c>
      <c r="F255" s="181" t="s">
        <v>2164</v>
      </c>
      <c r="G255" s="156" t="s">
        <v>839</v>
      </c>
      <c r="H255" s="156"/>
      <c r="I255" s="156" t="s">
        <v>2650</v>
      </c>
    </row>
    <row r="256" spans="1:9" ht="20.5" customHeight="1">
      <c r="A256" s="27" t="s">
        <v>2166</v>
      </c>
      <c r="B256" s="16" t="s">
        <v>1015</v>
      </c>
      <c r="C256" s="16" t="s">
        <v>1028</v>
      </c>
      <c r="D256" s="16" t="s">
        <v>2525</v>
      </c>
      <c r="E256" s="26" t="s">
        <v>814</v>
      </c>
      <c r="F256" s="181" t="s">
        <v>2164</v>
      </c>
      <c r="G256" s="26" t="s">
        <v>839</v>
      </c>
      <c r="H256" s="156"/>
      <c r="I256" s="156" t="s">
        <v>2650</v>
      </c>
    </row>
    <row r="257" spans="1:9" ht="20.5" customHeight="1">
      <c r="A257" s="27" t="s">
        <v>1672</v>
      </c>
      <c r="B257" s="17" t="s">
        <v>1673</v>
      </c>
      <c r="C257" s="17" t="s">
        <v>807</v>
      </c>
      <c r="D257" s="17" t="s">
        <v>1674</v>
      </c>
      <c r="E257" s="26" t="s">
        <v>814</v>
      </c>
      <c r="F257" s="181" t="s">
        <v>1675</v>
      </c>
      <c r="G257" s="156" t="s">
        <v>814</v>
      </c>
      <c r="H257" s="156" t="s">
        <v>1675</v>
      </c>
      <c r="I257" s="156" t="s">
        <v>2651</v>
      </c>
    </row>
    <row r="258" spans="1:9" ht="20.5" customHeight="1">
      <c r="A258" s="27" t="s">
        <v>1032</v>
      </c>
      <c r="B258" s="17" t="s">
        <v>1034</v>
      </c>
      <c r="C258" s="17" t="s">
        <v>824</v>
      </c>
      <c r="D258" s="17"/>
      <c r="E258" s="26" t="s">
        <v>814</v>
      </c>
      <c r="F258" s="181" t="s">
        <v>2167</v>
      </c>
      <c r="G258" s="26" t="s">
        <v>839</v>
      </c>
      <c r="H258" s="156" t="s">
        <v>277</v>
      </c>
      <c r="I258" s="156"/>
    </row>
    <row r="259" spans="1:9" ht="20.5" customHeight="1">
      <c r="A259" s="27" t="s">
        <v>1039</v>
      </c>
      <c r="B259" s="17" t="s">
        <v>1034</v>
      </c>
      <c r="C259" s="17" t="s">
        <v>807</v>
      </c>
      <c r="D259" s="17" t="s">
        <v>1040</v>
      </c>
      <c r="E259" s="26" t="s">
        <v>808</v>
      </c>
      <c r="F259" s="181" t="s">
        <v>2167</v>
      </c>
      <c r="G259" s="156" t="s">
        <v>808</v>
      </c>
      <c r="H259" s="156" t="s">
        <v>2167</v>
      </c>
      <c r="I259" s="156" t="s">
        <v>2652</v>
      </c>
    </row>
    <row r="260" spans="1:9" ht="20.5" customHeight="1">
      <c r="A260" s="27" t="s">
        <v>1041</v>
      </c>
      <c r="B260" s="16" t="s">
        <v>1034</v>
      </c>
      <c r="C260" s="16" t="s">
        <v>807</v>
      </c>
      <c r="D260" s="16" t="s">
        <v>1042</v>
      </c>
      <c r="E260" s="26" t="s">
        <v>808</v>
      </c>
      <c r="F260" s="181" t="s">
        <v>2167</v>
      </c>
      <c r="G260" s="156" t="s">
        <v>808</v>
      </c>
      <c r="H260" s="156" t="s">
        <v>2167</v>
      </c>
      <c r="I260" s="156" t="s">
        <v>2652</v>
      </c>
    </row>
    <row r="261" spans="1:9" ht="20.5" customHeight="1">
      <c r="A261" s="27" t="s">
        <v>2168</v>
      </c>
      <c r="B261" s="16" t="s">
        <v>1034</v>
      </c>
      <c r="C261" s="16" t="s">
        <v>818</v>
      </c>
      <c r="D261" s="16" t="s">
        <v>2526</v>
      </c>
      <c r="E261" s="26" t="s">
        <v>808</v>
      </c>
      <c r="F261" s="181" t="s">
        <v>2169</v>
      </c>
      <c r="G261" s="156" t="s">
        <v>808</v>
      </c>
      <c r="H261" s="156" t="s">
        <v>2169</v>
      </c>
      <c r="I261" s="156" t="s">
        <v>2652</v>
      </c>
    </row>
    <row r="262" spans="1:9" ht="20.5" customHeight="1">
      <c r="A262" s="27" t="s">
        <v>1037</v>
      </c>
      <c r="B262" s="16" t="s">
        <v>1033</v>
      </c>
      <c r="C262" s="16" t="s">
        <v>807</v>
      </c>
      <c r="D262" s="16" t="s">
        <v>1038</v>
      </c>
      <c r="E262" s="26" t="s">
        <v>808</v>
      </c>
      <c r="F262" s="181" t="s">
        <v>2170</v>
      </c>
      <c r="G262" s="156" t="s">
        <v>808</v>
      </c>
      <c r="H262" s="156" t="s">
        <v>2170</v>
      </c>
      <c r="I262" s="156" t="s">
        <v>2652</v>
      </c>
    </row>
    <row r="263" spans="1:9" ht="20.5" customHeight="1">
      <c r="A263" s="27" t="s">
        <v>1035</v>
      </c>
      <c r="B263" s="16" t="s">
        <v>1033</v>
      </c>
      <c r="C263" s="16" t="s">
        <v>818</v>
      </c>
      <c r="D263" s="16" t="s">
        <v>1036</v>
      </c>
      <c r="E263" s="156" t="s">
        <v>808</v>
      </c>
      <c r="F263" s="181" t="s">
        <v>2171</v>
      </c>
      <c r="G263" s="26" t="s">
        <v>808</v>
      </c>
      <c r="H263" s="156" t="s">
        <v>2171</v>
      </c>
      <c r="I263" s="156" t="s">
        <v>2652</v>
      </c>
    </row>
    <row r="264" spans="1:9" ht="20.5" customHeight="1">
      <c r="A264" s="27" t="s">
        <v>2172</v>
      </c>
      <c r="B264" s="17" t="s">
        <v>1034</v>
      </c>
      <c r="C264" s="17" t="s">
        <v>807</v>
      </c>
      <c r="D264" s="17" t="s">
        <v>2527</v>
      </c>
      <c r="E264" s="26" t="s">
        <v>808</v>
      </c>
      <c r="F264" s="181" t="s">
        <v>2173</v>
      </c>
      <c r="G264" s="26" t="s">
        <v>808</v>
      </c>
      <c r="H264" s="156" t="s">
        <v>2173</v>
      </c>
      <c r="I264" s="156" t="s">
        <v>2652</v>
      </c>
    </row>
    <row r="265" spans="1:9" ht="20.5" customHeight="1">
      <c r="A265" s="27" t="s">
        <v>2174</v>
      </c>
      <c r="B265" s="17" t="s">
        <v>1033</v>
      </c>
      <c r="C265" s="17" t="s">
        <v>807</v>
      </c>
      <c r="D265" s="17" t="s">
        <v>2528</v>
      </c>
      <c r="E265" s="156" t="s">
        <v>808</v>
      </c>
      <c r="F265" s="181" t="s">
        <v>2175</v>
      </c>
      <c r="G265" s="26" t="s">
        <v>808</v>
      </c>
      <c r="H265" s="156" t="s">
        <v>2175</v>
      </c>
      <c r="I265" s="156" t="s">
        <v>2652</v>
      </c>
    </row>
    <row r="266" spans="1:9" ht="20.5" customHeight="1">
      <c r="A266" s="27" t="s">
        <v>2176</v>
      </c>
      <c r="B266" s="17" t="s">
        <v>1192</v>
      </c>
      <c r="C266" s="17" t="s">
        <v>2177</v>
      </c>
      <c r="D266" s="17" t="s">
        <v>2529</v>
      </c>
      <c r="E266" s="26" t="s">
        <v>808</v>
      </c>
      <c r="F266" s="181" t="s">
        <v>2178</v>
      </c>
      <c r="G266" s="26" t="s">
        <v>839</v>
      </c>
      <c r="H266" s="156"/>
      <c r="I266" s="156" t="s">
        <v>2653</v>
      </c>
    </row>
    <row r="267" spans="1:9" ht="20.5" customHeight="1">
      <c r="A267" s="27" t="s">
        <v>1191</v>
      </c>
      <c r="B267" s="17" t="s">
        <v>1192</v>
      </c>
      <c r="C267" s="17" t="s">
        <v>1193</v>
      </c>
      <c r="D267" s="17"/>
      <c r="E267" s="26" t="s">
        <v>808</v>
      </c>
      <c r="F267" s="181" t="s">
        <v>2179</v>
      </c>
      <c r="G267" s="26" t="s">
        <v>839</v>
      </c>
      <c r="H267" s="156"/>
      <c r="I267" s="156" t="s">
        <v>2653</v>
      </c>
    </row>
    <row r="268" spans="1:9" ht="20.5" customHeight="1">
      <c r="A268" s="27" t="s">
        <v>1108</v>
      </c>
      <c r="B268" s="16" t="s">
        <v>1109</v>
      </c>
      <c r="C268" s="16" t="s">
        <v>1110</v>
      </c>
      <c r="D268" s="16" t="s">
        <v>1111</v>
      </c>
      <c r="E268" s="26" t="s">
        <v>808</v>
      </c>
      <c r="F268" s="181" t="s">
        <v>1112</v>
      </c>
      <c r="G268" s="26" t="s">
        <v>839</v>
      </c>
      <c r="H268" s="156"/>
      <c r="I268" s="156" t="s">
        <v>2654</v>
      </c>
    </row>
    <row r="269" spans="1:9" ht="20.5" customHeight="1">
      <c r="A269" s="27" t="s">
        <v>1113</v>
      </c>
      <c r="B269" s="16" t="s">
        <v>1109</v>
      </c>
      <c r="C269" s="16" t="s">
        <v>1110</v>
      </c>
      <c r="D269" s="16" t="s">
        <v>1114</v>
      </c>
      <c r="E269" s="26" t="s">
        <v>1961</v>
      </c>
      <c r="F269" s="181"/>
      <c r="G269" s="156" t="s">
        <v>808</v>
      </c>
      <c r="H269" s="156" t="s">
        <v>1112</v>
      </c>
      <c r="I269" s="156" t="s">
        <v>2654</v>
      </c>
    </row>
    <row r="270" spans="1:9" ht="20.5" customHeight="1">
      <c r="A270" s="27" t="s">
        <v>1115</v>
      </c>
      <c r="B270" s="16" t="s">
        <v>1109</v>
      </c>
      <c r="C270" s="16" t="s">
        <v>1116</v>
      </c>
      <c r="D270" s="16" t="s">
        <v>2530</v>
      </c>
      <c r="E270" s="26" t="s">
        <v>814</v>
      </c>
      <c r="F270" s="181"/>
      <c r="G270" s="26" t="s">
        <v>839</v>
      </c>
      <c r="H270" s="156"/>
      <c r="I270" s="156" t="s">
        <v>2655</v>
      </c>
    </row>
    <row r="271" spans="1:9" ht="20.5" customHeight="1">
      <c r="A271" s="27" t="s">
        <v>2180</v>
      </c>
      <c r="B271" s="16" t="s">
        <v>1109</v>
      </c>
      <c r="C271" s="16" t="s">
        <v>1116</v>
      </c>
      <c r="D271" s="16" t="s">
        <v>2531</v>
      </c>
      <c r="E271" s="26" t="s">
        <v>1961</v>
      </c>
      <c r="F271" s="181"/>
      <c r="G271" s="26" t="s">
        <v>814</v>
      </c>
      <c r="H271" s="156"/>
      <c r="I271" s="156" t="s">
        <v>2655</v>
      </c>
    </row>
    <row r="272" spans="1:9" ht="20.5" customHeight="1">
      <c r="A272" s="27" t="s">
        <v>1676</v>
      </c>
      <c r="B272" s="16" t="s">
        <v>1677</v>
      </c>
      <c r="C272" s="16" t="s">
        <v>1613</v>
      </c>
      <c r="D272" s="16"/>
      <c r="E272" s="26" t="s">
        <v>2181</v>
      </c>
      <c r="F272" s="181" t="s">
        <v>1678</v>
      </c>
      <c r="G272" s="26" t="s">
        <v>2181</v>
      </c>
      <c r="H272" s="156" t="s">
        <v>1678</v>
      </c>
      <c r="I272" s="156"/>
    </row>
    <row r="273" spans="1:9" ht="20.5" customHeight="1">
      <c r="A273" s="27" t="s">
        <v>1679</v>
      </c>
      <c r="B273" s="16" t="s">
        <v>1677</v>
      </c>
      <c r="C273" s="16" t="s">
        <v>1613</v>
      </c>
      <c r="D273" s="16"/>
      <c r="E273" s="26" t="s">
        <v>2181</v>
      </c>
      <c r="F273" s="181" t="s">
        <v>1678</v>
      </c>
      <c r="G273" s="26" t="s">
        <v>2181</v>
      </c>
      <c r="H273" s="156" t="s">
        <v>1678</v>
      </c>
      <c r="I273" s="156"/>
    </row>
    <row r="274" spans="1:9" ht="20.5" customHeight="1">
      <c r="A274" s="27" t="s">
        <v>1281</v>
      </c>
      <c r="B274" s="16" t="s">
        <v>1282</v>
      </c>
      <c r="C274" s="16" t="s">
        <v>883</v>
      </c>
      <c r="D274" s="16" t="s">
        <v>1283</v>
      </c>
      <c r="E274" s="26" t="s">
        <v>808</v>
      </c>
      <c r="F274" s="181" t="s">
        <v>1284</v>
      </c>
      <c r="G274" s="26" t="s">
        <v>808</v>
      </c>
      <c r="H274" s="156" t="s">
        <v>1285</v>
      </c>
      <c r="I274" s="156" t="s">
        <v>2656</v>
      </c>
    </row>
    <row r="275" spans="1:9" ht="20.5" customHeight="1">
      <c r="A275" s="27" t="s">
        <v>1286</v>
      </c>
      <c r="B275" s="16" t="s">
        <v>1282</v>
      </c>
      <c r="C275" s="16" t="s">
        <v>883</v>
      </c>
      <c r="D275" s="16" t="s">
        <v>1287</v>
      </c>
      <c r="E275" s="26" t="s">
        <v>808</v>
      </c>
      <c r="F275" s="181" t="s">
        <v>1284</v>
      </c>
      <c r="G275" s="26" t="s">
        <v>808</v>
      </c>
      <c r="H275" s="156" t="s">
        <v>1285</v>
      </c>
      <c r="I275" s="156" t="s">
        <v>2656</v>
      </c>
    </row>
    <row r="276" spans="1:9" ht="20.5" customHeight="1">
      <c r="A276" s="27" t="s">
        <v>2182</v>
      </c>
      <c r="B276" s="16" t="s">
        <v>1282</v>
      </c>
      <c r="C276" s="16" t="s">
        <v>883</v>
      </c>
      <c r="D276" s="16" t="s">
        <v>2532</v>
      </c>
      <c r="E276" s="156" t="s">
        <v>808</v>
      </c>
      <c r="F276" s="181" t="s">
        <v>2183</v>
      </c>
      <c r="G276" s="26" t="s">
        <v>808</v>
      </c>
      <c r="H276" s="156" t="s">
        <v>2184</v>
      </c>
      <c r="I276" s="156" t="s">
        <v>2657</v>
      </c>
    </row>
    <row r="277" spans="1:9" ht="20.5" customHeight="1">
      <c r="A277" s="27" t="s">
        <v>1117</v>
      </c>
      <c r="B277" s="16" t="s">
        <v>1118</v>
      </c>
      <c r="C277" s="16" t="s">
        <v>1119</v>
      </c>
      <c r="D277" s="16"/>
      <c r="E277" s="26" t="s">
        <v>808</v>
      </c>
      <c r="F277" s="181" t="s">
        <v>1120</v>
      </c>
      <c r="G277" s="156" t="s">
        <v>808</v>
      </c>
      <c r="H277" s="156" t="s">
        <v>1120</v>
      </c>
      <c r="I277" s="156" t="s">
        <v>2658</v>
      </c>
    </row>
    <row r="278" spans="1:9" ht="20.5" customHeight="1">
      <c r="A278" s="27" t="s">
        <v>1121</v>
      </c>
      <c r="B278" s="16" t="s">
        <v>1118</v>
      </c>
      <c r="C278" s="16" t="s">
        <v>1122</v>
      </c>
      <c r="D278" s="16" t="s">
        <v>2533</v>
      </c>
      <c r="E278" s="26" t="s">
        <v>808</v>
      </c>
      <c r="F278" s="181" t="s">
        <v>2185</v>
      </c>
      <c r="G278" s="156" t="s">
        <v>839</v>
      </c>
      <c r="H278" s="156"/>
      <c r="I278" s="156" t="s">
        <v>2658</v>
      </c>
    </row>
    <row r="279" spans="1:9" ht="20.5" customHeight="1">
      <c r="A279" s="27" t="s">
        <v>1123</v>
      </c>
      <c r="B279" s="16" t="s">
        <v>1118</v>
      </c>
      <c r="C279" s="16" t="s">
        <v>2186</v>
      </c>
      <c r="D279" s="16" t="s">
        <v>1124</v>
      </c>
      <c r="E279" s="26" t="s">
        <v>808</v>
      </c>
      <c r="F279" s="181" t="s">
        <v>2187</v>
      </c>
      <c r="G279" s="26" t="s">
        <v>808</v>
      </c>
      <c r="H279" s="156" t="s">
        <v>2187</v>
      </c>
      <c r="I279" s="156" t="s">
        <v>2658</v>
      </c>
    </row>
    <row r="280" spans="1:9" ht="20.5" customHeight="1">
      <c r="A280" s="27" t="s">
        <v>1125</v>
      </c>
      <c r="B280" s="16" t="s">
        <v>1118</v>
      </c>
      <c r="C280" s="16" t="s">
        <v>1126</v>
      </c>
      <c r="D280" s="16" t="s">
        <v>1127</v>
      </c>
      <c r="E280" s="26" t="s">
        <v>808</v>
      </c>
      <c r="F280" s="181" t="s">
        <v>2188</v>
      </c>
      <c r="G280" s="26" t="s">
        <v>808</v>
      </c>
      <c r="H280" s="156" t="s">
        <v>2188</v>
      </c>
      <c r="I280" s="156"/>
    </row>
    <row r="281" spans="1:9" ht="20.5" customHeight="1">
      <c r="A281" s="27" t="s">
        <v>1731</v>
      </c>
      <c r="B281" s="16" t="s">
        <v>1732</v>
      </c>
      <c r="C281" s="16" t="s">
        <v>919</v>
      </c>
      <c r="D281" s="16" t="s">
        <v>1733</v>
      </c>
      <c r="E281" s="26" t="s">
        <v>814</v>
      </c>
      <c r="F281" s="181"/>
      <c r="G281" s="26"/>
      <c r="H281" s="156"/>
      <c r="I281" s="156" t="s">
        <v>2659</v>
      </c>
    </row>
    <row r="282" spans="1:9" ht="20.5" customHeight="1">
      <c r="A282" s="27" t="s">
        <v>1734</v>
      </c>
      <c r="B282" s="16" t="s">
        <v>1732</v>
      </c>
      <c r="C282" s="16" t="s">
        <v>919</v>
      </c>
      <c r="D282" s="16" t="s">
        <v>1733</v>
      </c>
      <c r="E282" s="26" t="s">
        <v>814</v>
      </c>
      <c r="F282" s="181"/>
      <c r="G282" s="26"/>
      <c r="H282" s="156"/>
      <c r="I282" s="156" t="s">
        <v>2659</v>
      </c>
    </row>
    <row r="283" spans="1:9" ht="20.5" customHeight="1">
      <c r="A283" s="27" t="s">
        <v>1735</v>
      </c>
      <c r="B283" s="16" t="s">
        <v>1732</v>
      </c>
      <c r="C283" s="16" t="s">
        <v>919</v>
      </c>
      <c r="D283" s="16" t="s">
        <v>1733</v>
      </c>
      <c r="E283" s="26" t="s">
        <v>814</v>
      </c>
      <c r="F283" s="181"/>
      <c r="G283" s="26"/>
      <c r="H283" s="156"/>
      <c r="I283" s="156" t="s">
        <v>2659</v>
      </c>
    </row>
    <row r="284" spans="1:9" ht="20.5" customHeight="1">
      <c r="A284" s="27" t="s">
        <v>1736</v>
      </c>
      <c r="B284" s="16" t="s">
        <v>1732</v>
      </c>
      <c r="C284" s="16" t="s">
        <v>919</v>
      </c>
      <c r="D284" s="16" t="s">
        <v>1733</v>
      </c>
      <c r="E284" s="26" t="s">
        <v>814</v>
      </c>
      <c r="F284" s="181"/>
      <c r="G284" s="26"/>
      <c r="H284" s="156"/>
      <c r="I284" s="156" t="s">
        <v>2659</v>
      </c>
    </row>
    <row r="285" spans="1:9" ht="20.5" customHeight="1">
      <c r="A285" s="27" t="s">
        <v>1737</v>
      </c>
      <c r="B285" s="16" t="s">
        <v>1732</v>
      </c>
      <c r="C285" s="16" t="s">
        <v>919</v>
      </c>
      <c r="D285" s="16" t="s">
        <v>1733</v>
      </c>
      <c r="E285" s="26" t="s">
        <v>814</v>
      </c>
      <c r="F285" s="181"/>
      <c r="G285" s="26"/>
      <c r="H285" s="156"/>
      <c r="I285" s="156" t="s">
        <v>2659</v>
      </c>
    </row>
    <row r="286" spans="1:9" ht="20.5" customHeight="1">
      <c r="A286" s="27" t="s">
        <v>1738</v>
      </c>
      <c r="B286" s="16" t="s">
        <v>1732</v>
      </c>
      <c r="C286" s="16" t="s">
        <v>919</v>
      </c>
      <c r="D286" s="16" t="s">
        <v>1733</v>
      </c>
      <c r="E286" s="26" t="s">
        <v>814</v>
      </c>
      <c r="F286" s="181"/>
      <c r="G286" s="26"/>
      <c r="H286" s="156"/>
      <c r="I286" s="156" t="s">
        <v>2659</v>
      </c>
    </row>
    <row r="287" spans="1:9" ht="20.5" customHeight="1">
      <c r="A287" s="27" t="s">
        <v>1739</v>
      </c>
      <c r="B287" s="16" t="s">
        <v>1732</v>
      </c>
      <c r="C287" s="16" t="s">
        <v>919</v>
      </c>
      <c r="D287" s="16" t="s">
        <v>1733</v>
      </c>
      <c r="E287" s="26" t="s">
        <v>814</v>
      </c>
      <c r="F287" s="181"/>
      <c r="G287" s="26"/>
      <c r="H287" s="156"/>
      <c r="I287" s="156" t="s">
        <v>2659</v>
      </c>
    </row>
    <row r="288" spans="1:9" ht="20.5" customHeight="1">
      <c r="A288" s="27" t="s">
        <v>1740</v>
      </c>
      <c r="B288" s="16" t="s">
        <v>1732</v>
      </c>
      <c r="C288" s="16" t="s">
        <v>919</v>
      </c>
      <c r="D288" s="16" t="s">
        <v>1733</v>
      </c>
      <c r="E288" s="26" t="s">
        <v>814</v>
      </c>
      <c r="F288" s="181"/>
      <c r="G288" s="26"/>
      <c r="H288" s="156"/>
      <c r="I288" s="156" t="s">
        <v>2659</v>
      </c>
    </row>
    <row r="289" spans="1:9" ht="20.5" customHeight="1">
      <c r="A289" s="27" t="s">
        <v>2189</v>
      </c>
      <c r="B289" s="16" t="s">
        <v>1732</v>
      </c>
      <c r="C289" s="16" t="s">
        <v>919</v>
      </c>
      <c r="D289" s="16" t="s">
        <v>1733</v>
      </c>
      <c r="E289" s="26" t="s">
        <v>814</v>
      </c>
      <c r="F289" s="181"/>
      <c r="G289" s="26"/>
      <c r="H289" s="156"/>
      <c r="I289" s="156" t="s">
        <v>2659</v>
      </c>
    </row>
    <row r="290" spans="1:9" ht="20.5" customHeight="1">
      <c r="A290" s="27" t="s">
        <v>1741</v>
      </c>
      <c r="B290" s="16" t="s">
        <v>1732</v>
      </c>
      <c r="C290" s="16" t="s">
        <v>2190</v>
      </c>
      <c r="D290" s="16" t="s">
        <v>1743</v>
      </c>
      <c r="E290" s="156"/>
      <c r="F290" s="181"/>
      <c r="G290" s="156" t="s">
        <v>814</v>
      </c>
      <c r="H290" s="156"/>
      <c r="I290" s="156" t="s">
        <v>2660</v>
      </c>
    </row>
    <row r="291" spans="1:9" ht="20.5" customHeight="1">
      <c r="A291" s="27" t="s">
        <v>1744</v>
      </c>
      <c r="B291" s="16" t="s">
        <v>1732</v>
      </c>
      <c r="C291" s="16" t="s">
        <v>2190</v>
      </c>
      <c r="D291" s="16" t="s">
        <v>1745</v>
      </c>
      <c r="E291" s="156"/>
      <c r="F291" s="181"/>
      <c r="G291" s="26" t="s">
        <v>814</v>
      </c>
      <c r="H291" s="156"/>
      <c r="I291" s="156" t="s">
        <v>2660</v>
      </c>
    </row>
    <row r="292" spans="1:9" ht="20.5" customHeight="1">
      <c r="A292" s="27" t="s">
        <v>1746</v>
      </c>
      <c r="B292" s="16" t="s">
        <v>1732</v>
      </c>
      <c r="C292" s="16" t="s">
        <v>2190</v>
      </c>
      <c r="D292" s="16" t="s">
        <v>1745</v>
      </c>
      <c r="E292" s="26"/>
      <c r="F292" s="181"/>
      <c r="G292" s="26" t="s">
        <v>814</v>
      </c>
      <c r="H292" s="156"/>
      <c r="I292" s="156" t="s">
        <v>2660</v>
      </c>
    </row>
    <row r="293" spans="1:9" ht="20.5" customHeight="1">
      <c r="A293" s="27" t="s">
        <v>1747</v>
      </c>
      <c r="B293" s="16" t="s">
        <v>1732</v>
      </c>
      <c r="C293" s="16" t="s">
        <v>2190</v>
      </c>
      <c r="D293" s="16" t="s">
        <v>1745</v>
      </c>
      <c r="E293" s="26"/>
      <c r="F293" s="181"/>
      <c r="G293" s="156" t="s">
        <v>814</v>
      </c>
      <c r="H293" s="156"/>
      <c r="I293" s="156" t="s">
        <v>2660</v>
      </c>
    </row>
    <row r="294" spans="1:9" ht="20.5" customHeight="1">
      <c r="A294" s="27" t="s">
        <v>1748</v>
      </c>
      <c r="B294" s="16" t="s">
        <v>1732</v>
      </c>
      <c r="C294" s="16" t="s">
        <v>2190</v>
      </c>
      <c r="D294" s="16" t="s">
        <v>1749</v>
      </c>
      <c r="E294" s="26"/>
      <c r="F294" s="181"/>
      <c r="G294" s="156" t="s">
        <v>814</v>
      </c>
      <c r="H294" s="156"/>
      <c r="I294" s="156" t="s">
        <v>2660</v>
      </c>
    </row>
    <row r="295" spans="1:9" ht="20.5" customHeight="1">
      <c r="A295" s="27" t="s">
        <v>1750</v>
      </c>
      <c r="B295" s="16" t="s">
        <v>2191</v>
      </c>
      <c r="C295" s="16" t="s">
        <v>1742</v>
      </c>
      <c r="D295" s="16" t="s">
        <v>1751</v>
      </c>
      <c r="E295" s="26" t="s">
        <v>1961</v>
      </c>
      <c r="F295" s="181" t="s">
        <v>1752</v>
      </c>
      <c r="G295" s="156" t="s">
        <v>2192</v>
      </c>
      <c r="H295" s="156" t="s">
        <v>1752</v>
      </c>
      <c r="I295" s="156" t="s">
        <v>2660</v>
      </c>
    </row>
    <row r="296" spans="1:9" ht="20.5" customHeight="1">
      <c r="A296" s="27" t="s">
        <v>1753</v>
      </c>
      <c r="B296" s="17" t="s">
        <v>2191</v>
      </c>
      <c r="C296" s="17" t="s">
        <v>1742</v>
      </c>
      <c r="D296" s="17" t="s">
        <v>1754</v>
      </c>
      <c r="E296" s="26" t="s">
        <v>1961</v>
      </c>
      <c r="F296" s="181" t="s">
        <v>1752</v>
      </c>
      <c r="G296" s="26" t="s">
        <v>2192</v>
      </c>
      <c r="H296" s="156" t="s">
        <v>1752</v>
      </c>
      <c r="I296" s="156" t="s">
        <v>2660</v>
      </c>
    </row>
    <row r="297" spans="1:9" ht="20.5" customHeight="1">
      <c r="A297" s="27" t="s">
        <v>2747</v>
      </c>
      <c r="B297" s="17" t="s">
        <v>2735</v>
      </c>
      <c r="C297" s="17" t="s">
        <v>2736</v>
      </c>
      <c r="D297" s="17" t="s">
        <v>2737</v>
      </c>
      <c r="E297" s="156" t="s">
        <v>814</v>
      </c>
      <c r="F297" s="181" t="s">
        <v>1176</v>
      </c>
      <c r="G297" s="26" t="s">
        <v>839</v>
      </c>
      <c r="H297" s="156"/>
      <c r="I297" s="156" t="s">
        <v>2661</v>
      </c>
    </row>
    <row r="298" spans="1:9" ht="20.5" customHeight="1">
      <c r="A298" s="27" t="s">
        <v>1177</v>
      </c>
      <c r="B298" s="17" t="s">
        <v>2735</v>
      </c>
      <c r="C298" s="17" t="s">
        <v>1175</v>
      </c>
      <c r="D298" s="17" t="s">
        <v>2738</v>
      </c>
      <c r="E298" s="156" t="s">
        <v>814</v>
      </c>
      <c r="F298" s="181" t="s">
        <v>2193</v>
      </c>
      <c r="G298" s="26" t="s">
        <v>839</v>
      </c>
      <c r="H298" s="156"/>
      <c r="I298" s="156" t="s">
        <v>2661</v>
      </c>
    </row>
    <row r="299" spans="1:9" ht="20.5" customHeight="1">
      <c r="A299" s="27" t="s">
        <v>1178</v>
      </c>
      <c r="B299" s="17" t="s">
        <v>1174</v>
      </c>
      <c r="C299" s="17" t="s">
        <v>1175</v>
      </c>
      <c r="D299" s="17" t="s">
        <v>2739</v>
      </c>
      <c r="E299" s="156" t="s">
        <v>814</v>
      </c>
      <c r="F299" s="181" t="s">
        <v>2194</v>
      </c>
      <c r="G299" s="26" t="s">
        <v>839</v>
      </c>
      <c r="H299" s="156"/>
      <c r="I299" s="156" t="s">
        <v>2661</v>
      </c>
    </row>
    <row r="300" spans="1:9" ht="20.5" customHeight="1">
      <c r="A300" s="27" t="s">
        <v>1179</v>
      </c>
      <c r="B300" s="17" t="s">
        <v>1174</v>
      </c>
      <c r="C300" s="17" t="s">
        <v>1175</v>
      </c>
      <c r="D300" s="17" t="s">
        <v>2740</v>
      </c>
      <c r="E300" s="156" t="s">
        <v>814</v>
      </c>
      <c r="F300" s="181" t="s">
        <v>2195</v>
      </c>
      <c r="G300" s="26" t="s">
        <v>839</v>
      </c>
      <c r="H300" s="156"/>
      <c r="I300" s="156" t="s">
        <v>2661</v>
      </c>
    </row>
    <row r="301" spans="1:9" ht="20.5" customHeight="1">
      <c r="A301" s="27" t="s">
        <v>1180</v>
      </c>
      <c r="B301" s="17" t="s">
        <v>1174</v>
      </c>
      <c r="C301" s="17" t="s">
        <v>1175</v>
      </c>
      <c r="D301" s="17" t="s">
        <v>2741</v>
      </c>
      <c r="E301" s="156" t="s">
        <v>1961</v>
      </c>
      <c r="F301" s="181"/>
      <c r="G301" s="26" t="s">
        <v>814</v>
      </c>
      <c r="H301" s="156" t="s">
        <v>2196</v>
      </c>
      <c r="I301" s="156" t="s">
        <v>2661</v>
      </c>
    </row>
    <row r="302" spans="1:9" ht="20.5" customHeight="1">
      <c r="A302" s="27" t="s">
        <v>1181</v>
      </c>
      <c r="B302" s="17" t="s">
        <v>1174</v>
      </c>
      <c r="C302" s="17" t="s">
        <v>1175</v>
      </c>
      <c r="D302" s="17" t="s">
        <v>2742</v>
      </c>
      <c r="E302" s="26" t="s">
        <v>814</v>
      </c>
      <c r="F302" s="181" t="s">
        <v>2197</v>
      </c>
      <c r="G302" s="26" t="s">
        <v>814</v>
      </c>
      <c r="H302" s="156" t="s">
        <v>2197</v>
      </c>
      <c r="I302" s="156" t="s">
        <v>2661</v>
      </c>
    </row>
    <row r="303" spans="1:9" ht="20.5" customHeight="1">
      <c r="A303" s="27" t="s">
        <v>1182</v>
      </c>
      <c r="B303" s="17" t="s">
        <v>1174</v>
      </c>
      <c r="C303" s="17" t="s">
        <v>1175</v>
      </c>
      <c r="D303" s="17" t="s">
        <v>2743</v>
      </c>
      <c r="E303" s="26" t="s">
        <v>1961</v>
      </c>
      <c r="F303" s="181"/>
      <c r="G303" s="26" t="s">
        <v>814</v>
      </c>
      <c r="H303" s="156" t="s">
        <v>2198</v>
      </c>
      <c r="I303" s="156" t="s">
        <v>2661</v>
      </c>
    </row>
    <row r="304" spans="1:9" ht="20.5" customHeight="1">
      <c r="A304" s="27" t="s">
        <v>2199</v>
      </c>
      <c r="B304" s="17" t="s">
        <v>1174</v>
      </c>
      <c r="C304" s="17" t="s">
        <v>1175</v>
      </c>
      <c r="D304" s="17" t="s">
        <v>2744</v>
      </c>
      <c r="E304" s="26" t="s">
        <v>814</v>
      </c>
      <c r="F304" s="181" t="s">
        <v>2200</v>
      </c>
      <c r="G304" s="26" t="s">
        <v>839</v>
      </c>
      <c r="H304" s="156"/>
      <c r="I304" s="156" t="s">
        <v>2661</v>
      </c>
    </row>
    <row r="305" spans="1:9" ht="20.5" customHeight="1">
      <c r="A305" s="27" t="s">
        <v>1183</v>
      </c>
      <c r="B305" s="17" t="s">
        <v>1184</v>
      </c>
      <c r="C305" s="17" t="s">
        <v>1185</v>
      </c>
      <c r="D305" s="17" t="s">
        <v>1186</v>
      </c>
      <c r="E305" s="26" t="s">
        <v>808</v>
      </c>
      <c r="F305" s="181" t="s">
        <v>2201</v>
      </c>
      <c r="G305" s="26" t="s">
        <v>808</v>
      </c>
      <c r="H305" s="156" t="s">
        <v>2201</v>
      </c>
      <c r="I305" s="156" t="s">
        <v>2662</v>
      </c>
    </row>
    <row r="306" spans="1:9" ht="20.5" customHeight="1">
      <c r="A306" s="27" t="s">
        <v>1189</v>
      </c>
      <c r="B306" s="17" t="s">
        <v>1184</v>
      </c>
      <c r="C306" s="17" t="s">
        <v>1187</v>
      </c>
      <c r="D306" s="17" t="s">
        <v>1190</v>
      </c>
      <c r="E306" s="26"/>
      <c r="F306" s="181"/>
      <c r="G306" s="26" t="s">
        <v>808</v>
      </c>
      <c r="H306" s="156" t="s">
        <v>1188</v>
      </c>
      <c r="I306" s="156" t="s">
        <v>2614</v>
      </c>
    </row>
    <row r="307" spans="1:9" ht="20.5" customHeight="1">
      <c r="A307" s="27" t="s">
        <v>2202</v>
      </c>
      <c r="B307" s="17" t="s">
        <v>1206</v>
      </c>
      <c r="C307" s="17" t="s">
        <v>2203</v>
      </c>
      <c r="D307" s="17"/>
      <c r="E307" s="179" t="s">
        <v>1961</v>
      </c>
      <c r="F307" s="181"/>
      <c r="G307" s="26" t="s">
        <v>808</v>
      </c>
      <c r="H307" s="156" t="s">
        <v>2204</v>
      </c>
      <c r="I307" s="156"/>
    </row>
    <row r="308" spans="1:9" ht="20.5" customHeight="1">
      <c r="A308" s="27" t="s">
        <v>1205</v>
      </c>
      <c r="B308" s="17" t="s">
        <v>1206</v>
      </c>
      <c r="C308" s="17" t="s">
        <v>1207</v>
      </c>
      <c r="D308" s="17" t="s">
        <v>2534</v>
      </c>
      <c r="E308" s="26" t="s">
        <v>808</v>
      </c>
      <c r="F308" s="181" t="s">
        <v>1208</v>
      </c>
      <c r="G308" s="26" t="s">
        <v>808</v>
      </c>
      <c r="H308" s="156" t="s">
        <v>1208</v>
      </c>
      <c r="I308" s="156" t="s">
        <v>2612</v>
      </c>
    </row>
    <row r="309" spans="1:9" ht="20.5" customHeight="1">
      <c r="A309" s="27" t="s">
        <v>1779</v>
      </c>
      <c r="B309" s="17" t="s">
        <v>1776</v>
      </c>
      <c r="C309" s="17" t="s">
        <v>2205</v>
      </c>
      <c r="D309" s="17" t="s">
        <v>1780</v>
      </c>
      <c r="E309" s="26" t="s">
        <v>808</v>
      </c>
      <c r="F309" s="181" t="s">
        <v>1781</v>
      </c>
      <c r="G309" s="26" t="s">
        <v>808</v>
      </c>
      <c r="H309" s="156" t="s">
        <v>1781</v>
      </c>
      <c r="I309" s="156"/>
    </row>
    <row r="310" spans="1:9" ht="20.5" customHeight="1">
      <c r="A310" s="27" t="s">
        <v>2206</v>
      </c>
      <c r="B310" s="17" t="s">
        <v>1776</v>
      </c>
      <c r="C310" s="17" t="s">
        <v>2205</v>
      </c>
      <c r="D310" s="17" t="s">
        <v>2535</v>
      </c>
      <c r="E310" s="26" t="s">
        <v>808</v>
      </c>
      <c r="F310" s="181" t="s">
        <v>2207</v>
      </c>
      <c r="G310" s="26" t="s">
        <v>808</v>
      </c>
      <c r="H310" s="156" t="s">
        <v>2207</v>
      </c>
      <c r="I310" s="156"/>
    </row>
    <row r="311" spans="1:9" ht="20.5" customHeight="1">
      <c r="A311" s="27" t="s">
        <v>1782</v>
      </c>
      <c r="B311" s="17" t="s">
        <v>1776</v>
      </c>
      <c r="C311" s="17" t="s">
        <v>2205</v>
      </c>
      <c r="D311" s="17" t="s">
        <v>1783</v>
      </c>
      <c r="E311" s="26" t="s">
        <v>808</v>
      </c>
      <c r="F311" s="181" t="s">
        <v>1784</v>
      </c>
      <c r="G311" s="26" t="s">
        <v>808</v>
      </c>
      <c r="H311" s="156" t="s">
        <v>1784</v>
      </c>
      <c r="I311" s="156"/>
    </row>
    <row r="312" spans="1:9" ht="20.5" customHeight="1">
      <c r="A312" s="27" t="s">
        <v>1789</v>
      </c>
      <c r="B312" s="17" t="s">
        <v>1776</v>
      </c>
      <c r="C312" s="17" t="s">
        <v>1785</v>
      </c>
      <c r="D312" s="17" t="s">
        <v>1790</v>
      </c>
      <c r="E312" s="26" t="s">
        <v>808</v>
      </c>
      <c r="F312" s="181" t="s">
        <v>1791</v>
      </c>
      <c r="G312" s="26" t="s">
        <v>839</v>
      </c>
      <c r="H312" s="156"/>
      <c r="I312" s="156"/>
    </row>
    <row r="313" spans="1:9" ht="20.5" customHeight="1">
      <c r="A313" s="27" t="s">
        <v>1792</v>
      </c>
      <c r="B313" s="17" t="s">
        <v>1776</v>
      </c>
      <c r="C313" s="17" t="s">
        <v>2208</v>
      </c>
      <c r="D313" s="17" t="s">
        <v>2536</v>
      </c>
      <c r="E313" s="26" t="s">
        <v>1961</v>
      </c>
      <c r="F313" s="181"/>
      <c r="G313" s="26" t="s">
        <v>2181</v>
      </c>
      <c r="H313" s="156" t="s">
        <v>1793</v>
      </c>
      <c r="I313" s="156"/>
    </row>
    <row r="314" spans="1:9" ht="20.5" customHeight="1">
      <c r="A314" s="27" t="s">
        <v>2209</v>
      </c>
      <c r="B314" s="17" t="s">
        <v>1776</v>
      </c>
      <c r="C314" s="17" t="s">
        <v>2210</v>
      </c>
      <c r="D314" s="17" t="s">
        <v>2537</v>
      </c>
      <c r="E314" s="26" t="s">
        <v>1961</v>
      </c>
      <c r="F314" s="181"/>
      <c r="G314" s="26" t="s">
        <v>2181</v>
      </c>
      <c r="H314" s="156" t="s">
        <v>1786</v>
      </c>
      <c r="I314" s="156" t="s">
        <v>2663</v>
      </c>
    </row>
    <row r="315" spans="1:9" ht="20.5" customHeight="1">
      <c r="A315" s="27" t="s">
        <v>2211</v>
      </c>
      <c r="B315" s="17" t="s">
        <v>1776</v>
      </c>
      <c r="C315" s="17" t="s">
        <v>2210</v>
      </c>
      <c r="D315" s="17" t="s">
        <v>2537</v>
      </c>
      <c r="E315" s="26" t="s">
        <v>1961</v>
      </c>
      <c r="F315" s="181"/>
      <c r="G315" s="26" t="s">
        <v>2181</v>
      </c>
      <c r="H315" s="156" t="s">
        <v>1786</v>
      </c>
      <c r="I315" s="156"/>
    </row>
    <row r="316" spans="1:9" ht="20.5" customHeight="1">
      <c r="A316" s="27" t="s">
        <v>1787</v>
      </c>
      <c r="B316" s="17" t="s">
        <v>1776</v>
      </c>
      <c r="C316" s="17" t="s">
        <v>2208</v>
      </c>
      <c r="D316" s="17" t="s">
        <v>2538</v>
      </c>
      <c r="E316" s="26" t="s">
        <v>808</v>
      </c>
      <c r="F316" s="181" t="s">
        <v>1788</v>
      </c>
      <c r="G316" s="26" t="s">
        <v>808</v>
      </c>
      <c r="H316" s="156" t="s">
        <v>1788</v>
      </c>
      <c r="I316" s="156" t="s">
        <v>2664</v>
      </c>
    </row>
    <row r="317" spans="1:9" ht="20.5" customHeight="1">
      <c r="A317" s="27" t="s">
        <v>1794</v>
      </c>
      <c r="B317" s="16" t="s">
        <v>1776</v>
      </c>
      <c r="C317" s="16" t="s">
        <v>2212</v>
      </c>
      <c r="D317" s="16" t="s">
        <v>1795</v>
      </c>
      <c r="E317" s="26" t="s">
        <v>814</v>
      </c>
      <c r="F317" s="181"/>
      <c r="G317" s="26" t="s">
        <v>839</v>
      </c>
      <c r="H317" s="156"/>
      <c r="I317" s="156"/>
    </row>
    <row r="318" spans="1:9" ht="20.5" customHeight="1">
      <c r="A318" s="27" t="s">
        <v>1796</v>
      </c>
      <c r="B318" s="16" t="s">
        <v>1776</v>
      </c>
      <c r="C318" s="16" t="s">
        <v>2212</v>
      </c>
      <c r="D318" s="16" t="s">
        <v>1797</v>
      </c>
      <c r="E318" s="26" t="s">
        <v>808</v>
      </c>
      <c r="F318" s="181" t="s">
        <v>2213</v>
      </c>
      <c r="G318" s="26" t="s">
        <v>839</v>
      </c>
      <c r="H318" s="156"/>
      <c r="I318" s="156" t="s">
        <v>2665</v>
      </c>
    </row>
    <row r="319" spans="1:9" ht="20.5" customHeight="1">
      <c r="A319" s="27" t="s">
        <v>1801</v>
      </c>
      <c r="B319" s="17" t="s">
        <v>1776</v>
      </c>
      <c r="C319" s="17" t="s">
        <v>2214</v>
      </c>
      <c r="D319" s="17" t="s">
        <v>2539</v>
      </c>
      <c r="E319" s="26" t="s">
        <v>808</v>
      </c>
      <c r="F319" s="181" t="s">
        <v>2215</v>
      </c>
      <c r="G319" s="26" t="s">
        <v>808</v>
      </c>
      <c r="H319" s="156" t="s">
        <v>2215</v>
      </c>
      <c r="I319" s="156"/>
    </row>
    <row r="320" spans="1:9" ht="20.5" customHeight="1">
      <c r="A320" s="27" t="s">
        <v>1802</v>
      </c>
      <c r="B320" s="17" t="s">
        <v>1776</v>
      </c>
      <c r="C320" s="17" t="s">
        <v>2216</v>
      </c>
      <c r="D320" s="17" t="s">
        <v>2540</v>
      </c>
      <c r="E320" s="26" t="s">
        <v>808</v>
      </c>
      <c r="F320" s="181" t="s">
        <v>2215</v>
      </c>
      <c r="G320" s="26" t="s">
        <v>808</v>
      </c>
      <c r="H320" s="156" t="s">
        <v>2215</v>
      </c>
      <c r="I320" s="156"/>
    </row>
    <row r="321" spans="1:9" ht="20.5" customHeight="1">
      <c r="A321" s="27" t="s">
        <v>2749</v>
      </c>
      <c r="B321" s="17" t="s">
        <v>1776</v>
      </c>
      <c r="C321" s="17" t="s">
        <v>2216</v>
      </c>
      <c r="D321" s="17" t="s">
        <v>2541</v>
      </c>
      <c r="E321" s="26" t="s">
        <v>808</v>
      </c>
      <c r="F321" s="181" t="s">
        <v>2215</v>
      </c>
      <c r="G321" s="26" t="s">
        <v>808</v>
      </c>
      <c r="H321" s="156" t="s">
        <v>2215</v>
      </c>
      <c r="I321" s="156"/>
    </row>
    <row r="322" spans="1:9" ht="20.5" customHeight="1">
      <c r="A322" s="27" t="s">
        <v>1803</v>
      </c>
      <c r="B322" s="17" t="s">
        <v>1776</v>
      </c>
      <c r="C322" s="17" t="s">
        <v>2748</v>
      </c>
      <c r="D322" s="17" t="s">
        <v>2542</v>
      </c>
      <c r="E322" s="26" t="s">
        <v>808</v>
      </c>
      <c r="F322" s="181" t="s">
        <v>2215</v>
      </c>
      <c r="G322" s="26" t="s">
        <v>808</v>
      </c>
      <c r="H322" s="156" t="s">
        <v>2215</v>
      </c>
      <c r="I322" s="156"/>
    </row>
    <row r="323" spans="1:9" ht="20.5" customHeight="1">
      <c r="A323" s="27" t="s">
        <v>1804</v>
      </c>
      <c r="B323" s="17" t="s">
        <v>1776</v>
      </c>
      <c r="C323" s="17" t="s">
        <v>2212</v>
      </c>
      <c r="D323" s="17" t="s">
        <v>2543</v>
      </c>
      <c r="E323" s="26" t="s">
        <v>808</v>
      </c>
      <c r="F323" s="181" t="s">
        <v>2215</v>
      </c>
      <c r="G323" s="26" t="s">
        <v>808</v>
      </c>
      <c r="H323" s="156" t="s">
        <v>2215</v>
      </c>
      <c r="I323" s="156"/>
    </row>
    <row r="324" spans="1:9" ht="20.5" customHeight="1">
      <c r="A324" s="27" t="s">
        <v>1805</v>
      </c>
      <c r="B324" s="17" t="s">
        <v>1776</v>
      </c>
      <c r="C324" s="17" t="s">
        <v>2212</v>
      </c>
      <c r="D324" s="17" t="s">
        <v>2544</v>
      </c>
      <c r="E324" s="26" t="s">
        <v>808</v>
      </c>
      <c r="F324" s="181" t="s">
        <v>2215</v>
      </c>
      <c r="G324" s="26" t="s">
        <v>808</v>
      </c>
      <c r="H324" s="156" t="s">
        <v>2215</v>
      </c>
      <c r="I324" s="156"/>
    </row>
    <row r="325" spans="1:9" ht="20.5" customHeight="1">
      <c r="A325" s="27" t="s">
        <v>1777</v>
      </c>
      <c r="B325" s="17" t="s">
        <v>1776</v>
      </c>
      <c r="C325" s="17" t="s">
        <v>2745</v>
      </c>
      <c r="D325" s="17" t="s">
        <v>2545</v>
      </c>
      <c r="E325" s="26" t="s">
        <v>808</v>
      </c>
      <c r="F325" s="181" t="s">
        <v>1778</v>
      </c>
      <c r="G325" s="26" t="s">
        <v>839</v>
      </c>
      <c r="H325" s="156"/>
      <c r="I325" s="156" t="s">
        <v>2666</v>
      </c>
    </row>
    <row r="326" spans="1:9" ht="20.5" customHeight="1">
      <c r="A326" s="27" t="s">
        <v>2218</v>
      </c>
      <c r="B326" s="17" t="s">
        <v>1776</v>
      </c>
      <c r="C326" s="17" t="s">
        <v>2217</v>
      </c>
      <c r="D326" s="17" t="s">
        <v>2546</v>
      </c>
      <c r="E326" s="26" t="s">
        <v>1961</v>
      </c>
      <c r="F326" s="181"/>
      <c r="G326" s="26" t="s">
        <v>808</v>
      </c>
      <c r="H326" s="156" t="s">
        <v>1778</v>
      </c>
      <c r="I326" s="156"/>
    </row>
    <row r="327" spans="1:9" ht="20.5" customHeight="1">
      <c r="A327" s="27" t="s">
        <v>2219</v>
      </c>
      <c r="B327" s="17" t="s">
        <v>1776</v>
      </c>
      <c r="C327" s="17" t="s">
        <v>2217</v>
      </c>
      <c r="D327" s="17" t="s">
        <v>2547</v>
      </c>
      <c r="E327" s="26" t="s">
        <v>808</v>
      </c>
      <c r="F327" s="181" t="s">
        <v>2220</v>
      </c>
      <c r="G327" s="26" t="s">
        <v>839</v>
      </c>
      <c r="H327" s="156"/>
      <c r="I327" s="156" t="s">
        <v>2667</v>
      </c>
    </row>
    <row r="328" spans="1:9" ht="20.5" customHeight="1">
      <c r="A328" s="27" t="s">
        <v>2221</v>
      </c>
      <c r="B328" s="17" t="s">
        <v>1776</v>
      </c>
      <c r="C328" s="17" t="s">
        <v>2745</v>
      </c>
      <c r="D328" s="17" t="s">
        <v>2548</v>
      </c>
      <c r="E328" s="26" t="s">
        <v>1961</v>
      </c>
      <c r="F328" s="181"/>
      <c r="G328" s="26" t="s">
        <v>808</v>
      </c>
      <c r="H328" s="156" t="s">
        <v>2220</v>
      </c>
      <c r="I328" s="156"/>
    </row>
    <row r="329" spans="1:9" ht="20.5" customHeight="1">
      <c r="A329" s="27" t="s">
        <v>1798</v>
      </c>
      <c r="B329" s="17" t="s">
        <v>1776</v>
      </c>
      <c r="C329" s="17" t="s">
        <v>2212</v>
      </c>
      <c r="D329" s="17" t="s">
        <v>1799</v>
      </c>
      <c r="E329" s="26" t="s">
        <v>814</v>
      </c>
      <c r="F329" s="181" t="s">
        <v>1800</v>
      </c>
      <c r="G329" s="26" t="s">
        <v>814</v>
      </c>
      <c r="H329" s="156" t="s">
        <v>1800</v>
      </c>
      <c r="I329" s="156" t="s">
        <v>2668</v>
      </c>
    </row>
    <row r="330" spans="1:9" ht="20.5" customHeight="1">
      <c r="A330" s="27" t="s">
        <v>1274</v>
      </c>
      <c r="B330" s="16" t="s">
        <v>1275</v>
      </c>
      <c r="C330" s="16" t="s">
        <v>807</v>
      </c>
      <c r="D330" s="16" t="s">
        <v>1276</v>
      </c>
      <c r="E330" s="26" t="s">
        <v>808</v>
      </c>
      <c r="F330" s="181" t="s">
        <v>2222</v>
      </c>
      <c r="G330" s="26" t="s">
        <v>808</v>
      </c>
      <c r="H330" s="156" t="s">
        <v>2222</v>
      </c>
      <c r="I330" s="156" t="s">
        <v>2669</v>
      </c>
    </row>
    <row r="331" spans="1:9" ht="20.5" customHeight="1">
      <c r="A331" s="27" t="s">
        <v>1277</v>
      </c>
      <c r="B331" s="16" t="s">
        <v>1278</v>
      </c>
      <c r="C331" s="16" t="s">
        <v>1279</v>
      </c>
      <c r="D331" s="16" t="s">
        <v>1280</v>
      </c>
      <c r="E331" s="26" t="s">
        <v>1961</v>
      </c>
      <c r="F331" s="181"/>
      <c r="G331" s="26" t="s">
        <v>808</v>
      </c>
      <c r="H331" s="156" t="s">
        <v>1400</v>
      </c>
      <c r="I331" s="156" t="s">
        <v>2670</v>
      </c>
    </row>
    <row r="332" spans="1:9" ht="20.5" customHeight="1">
      <c r="A332" s="27" t="s">
        <v>1266</v>
      </c>
      <c r="B332" s="16" t="s">
        <v>1258</v>
      </c>
      <c r="C332" s="16" t="s">
        <v>914</v>
      </c>
      <c r="D332" s="16" t="s">
        <v>1259</v>
      </c>
      <c r="E332" s="26" t="s">
        <v>2223</v>
      </c>
      <c r="F332" s="181"/>
      <c r="G332" s="26" t="s">
        <v>808</v>
      </c>
      <c r="H332" s="156" t="s">
        <v>1267</v>
      </c>
      <c r="I332" s="156" t="s">
        <v>2671</v>
      </c>
    </row>
    <row r="333" spans="1:9" ht="20.5" customHeight="1">
      <c r="A333" s="27" t="s">
        <v>1257</v>
      </c>
      <c r="B333" s="16" t="s">
        <v>1258</v>
      </c>
      <c r="C333" s="16" t="s">
        <v>2224</v>
      </c>
      <c r="D333" s="16" t="s">
        <v>1259</v>
      </c>
      <c r="E333" s="26" t="s">
        <v>808</v>
      </c>
      <c r="F333" s="181" t="s">
        <v>1260</v>
      </c>
      <c r="G333" s="26" t="s">
        <v>2223</v>
      </c>
      <c r="H333" s="156"/>
      <c r="I333" s="156" t="s">
        <v>2671</v>
      </c>
    </row>
    <row r="334" spans="1:9" ht="20.5" customHeight="1">
      <c r="A334" s="27" t="s">
        <v>2225</v>
      </c>
      <c r="B334" s="16" t="s">
        <v>1258</v>
      </c>
      <c r="C334" s="16" t="s">
        <v>2746</v>
      </c>
      <c r="D334" s="16" t="s">
        <v>1264</v>
      </c>
      <c r="E334" s="26" t="s">
        <v>808</v>
      </c>
      <c r="F334" s="181" t="s">
        <v>2226</v>
      </c>
      <c r="G334" s="26" t="s">
        <v>2223</v>
      </c>
      <c r="H334" s="156"/>
      <c r="I334" s="156" t="s">
        <v>2672</v>
      </c>
    </row>
    <row r="335" spans="1:9" ht="20.5" customHeight="1">
      <c r="A335" s="27" t="s">
        <v>2227</v>
      </c>
      <c r="B335" s="16" t="s">
        <v>1258</v>
      </c>
      <c r="C335" s="16" t="s">
        <v>1261</v>
      </c>
      <c r="D335" s="16" t="s">
        <v>1262</v>
      </c>
      <c r="E335" s="26" t="s">
        <v>808</v>
      </c>
      <c r="F335" s="181" t="s">
        <v>2228</v>
      </c>
      <c r="G335" s="26" t="s">
        <v>2223</v>
      </c>
      <c r="H335" s="156"/>
      <c r="I335" s="156" t="s">
        <v>2672</v>
      </c>
    </row>
    <row r="336" spans="1:9" ht="20.5" customHeight="1">
      <c r="A336" s="27" t="s">
        <v>2229</v>
      </c>
      <c r="B336" s="16" t="s">
        <v>1258</v>
      </c>
      <c r="C336" s="16" t="s">
        <v>1261</v>
      </c>
      <c r="D336" s="16" t="s">
        <v>1263</v>
      </c>
      <c r="E336" s="26" t="s">
        <v>808</v>
      </c>
      <c r="F336" s="181" t="s">
        <v>1265</v>
      </c>
      <c r="G336" s="26" t="s">
        <v>2223</v>
      </c>
      <c r="H336" s="156"/>
      <c r="I336" s="156" t="s">
        <v>2672</v>
      </c>
    </row>
    <row r="337" spans="1:9" ht="20.5" customHeight="1">
      <c r="A337" s="27" t="s">
        <v>1268</v>
      </c>
      <c r="B337" s="16" t="s">
        <v>1258</v>
      </c>
      <c r="C337" s="16" t="s">
        <v>1087</v>
      </c>
      <c r="D337" s="16" t="s">
        <v>2549</v>
      </c>
      <c r="E337" s="26" t="s">
        <v>2223</v>
      </c>
      <c r="F337" s="181"/>
      <c r="G337" s="26" t="s">
        <v>808</v>
      </c>
      <c r="H337" s="156" t="s">
        <v>2230</v>
      </c>
      <c r="I337" s="156" t="s">
        <v>2673</v>
      </c>
    </row>
    <row r="338" spans="1:9" ht="20.5" customHeight="1">
      <c r="A338" s="27" t="s">
        <v>1269</v>
      </c>
      <c r="B338" s="16" t="s">
        <v>1258</v>
      </c>
      <c r="C338" s="16" t="s">
        <v>1087</v>
      </c>
      <c r="D338" s="16" t="s">
        <v>2550</v>
      </c>
      <c r="E338" s="26" t="s">
        <v>2223</v>
      </c>
      <c r="F338" s="181"/>
      <c r="G338" s="26" t="s">
        <v>808</v>
      </c>
      <c r="H338" s="156" t="s">
        <v>2230</v>
      </c>
      <c r="I338" s="156" t="s">
        <v>2673</v>
      </c>
    </row>
    <row r="339" spans="1:9" ht="20.5" customHeight="1">
      <c r="A339" s="27" t="s">
        <v>1270</v>
      </c>
      <c r="B339" s="16" t="s">
        <v>1258</v>
      </c>
      <c r="C339" s="16" t="s">
        <v>1087</v>
      </c>
      <c r="D339" s="16" t="s">
        <v>2551</v>
      </c>
      <c r="E339" s="26" t="s">
        <v>2223</v>
      </c>
      <c r="F339" s="181"/>
      <c r="G339" s="26" t="s">
        <v>808</v>
      </c>
      <c r="H339" s="156" t="s">
        <v>2230</v>
      </c>
      <c r="I339" s="156" t="s">
        <v>2673</v>
      </c>
    </row>
    <row r="340" spans="1:9" ht="20.5" customHeight="1">
      <c r="A340" s="27" t="s">
        <v>1271</v>
      </c>
      <c r="B340" s="16" t="s">
        <v>1258</v>
      </c>
      <c r="C340" s="16" t="s">
        <v>1272</v>
      </c>
      <c r="D340" s="16" t="s">
        <v>1273</v>
      </c>
      <c r="E340" s="26" t="s">
        <v>2223</v>
      </c>
      <c r="F340" s="181"/>
      <c r="G340" s="26" t="s">
        <v>2223</v>
      </c>
      <c r="H340" s="156"/>
      <c r="I340" s="156" t="s">
        <v>2674</v>
      </c>
    </row>
    <row r="341" spans="1:9" ht="20.5" customHeight="1">
      <c r="A341" s="27" t="s">
        <v>1288</v>
      </c>
      <c r="B341" s="16" t="s">
        <v>1289</v>
      </c>
      <c r="C341" s="16" t="s">
        <v>1290</v>
      </c>
      <c r="D341" s="16" t="s">
        <v>1291</v>
      </c>
      <c r="E341" s="26" t="s">
        <v>2231</v>
      </c>
      <c r="F341" s="181"/>
      <c r="G341" s="26" t="s">
        <v>2231</v>
      </c>
      <c r="H341" s="156"/>
      <c r="I341" s="156" t="s">
        <v>2675</v>
      </c>
    </row>
    <row r="342" spans="1:9" ht="20.5" customHeight="1">
      <c r="A342" s="27" t="s">
        <v>1292</v>
      </c>
      <c r="B342" s="16" t="s">
        <v>1289</v>
      </c>
      <c r="C342" s="16" t="s">
        <v>1290</v>
      </c>
      <c r="D342" s="16" t="s">
        <v>1293</v>
      </c>
      <c r="E342" s="26" t="s">
        <v>2231</v>
      </c>
      <c r="F342" s="181"/>
      <c r="G342" s="26" t="s">
        <v>2231</v>
      </c>
      <c r="H342" s="156"/>
      <c r="I342" s="156" t="s">
        <v>2675</v>
      </c>
    </row>
    <row r="343" spans="1:9" ht="20.5" customHeight="1">
      <c r="A343" s="27" t="s">
        <v>1308</v>
      </c>
      <c r="B343" s="16" t="s">
        <v>1309</v>
      </c>
      <c r="C343" s="16" t="s">
        <v>1148</v>
      </c>
      <c r="D343" s="16" t="s">
        <v>2552</v>
      </c>
      <c r="E343" s="26" t="s">
        <v>814</v>
      </c>
      <c r="F343" s="181"/>
      <c r="G343" s="26" t="s">
        <v>839</v>
      </c>
      <c r="H343" s="156"/>
      <c r="I343" s="156" t="s">
        <v>2612</v>
      </c>
    </row>
    <row r="344" spans="1:9" ht="20.5" customHeight="1">
      <c r="A344" s="27" t="s">
        <v>1313</v>
      </c>
      <c r="B344" s="16" t="s">
        <v>1314</v>
      </c>
      <c r="C344" s="16" t="s">
        <v>1315</v>
      </c>
      <c r="D344" s="16" t="s">
        <v>1280</v>
      </c>
      <c r="E344" s="26" t="s">
        <v>1961</v>
      </c>
      <c r="F344" s="181"/>
      <c r="G344" s="26" t="s">
        <v>808</v>
      </c>
      <c r="H344" s="156" t="s">
        <v>1316</v>
      </c>
      <c r="I344" s="156" t="s">
        <v>2671</v>
      </c>
    </row>
    <row r="345" spans="1:9" ht="20.5" customHeight="1">
      <c r="A345" s="27" t="s">
        <v>1310</v>
      </c>
      <c r="B345" s="16" t="s">
        <v>1311</v>
      </c>
      <c r="C345" s="16" t="s">
        <v>1312</v>
      </c>
      <c r="D345" s="16"/>
      <c r="E345" s="26" t="s">
        <v>808</v>
      </c>
      <c r="F345" s="181" t="s">
        <v>2232</v>
      </c>
      <c r="G345" s="26" t="s">
        <v>808</v>
      </c>
      <c r="H345" s="156" t="s">
        <v>2233</v>
      </c>
      <c r="I345" s="156" t="s">
        <v>2611</v>
      </c>
    </row>
    <row r="346" spans="1:9" ht="20.5" customHeight="1">
      <c r="A346" s="27" t="s">
        <v>1317</v>
      </c>
      <c r="B346" s="16" t="s">
        <v>1318</v>
      </c>
      <c r="C346" s="17" t="s">
        <v>1319</v>
      </c>
      <c r="D346" s="16" t="s">
        <v>1320</v>
      </c>
      <c r="E346" s="26" t="s">
        <v>808</v>
      </c>
      <c r="F346" s="181" t="s">
        <v>2234</v>
      </c>
      <c r="G346" s="26" t="s">
        <v>839</v>
      </c>
      <c r="H346" s="156"/>
      <c r="I346" s="156" t="s">
        <v>277</v>
      </c>
    </row>
    <row r="347" spans="1:9" ht="20.5" customHeight="1">
      <c r="A347" s="27" t="s">
        <v>1321</v>
      </c>
      <c r="B347" s="17" t="s">
        <v>1318</v>
      </c>
      <c r="C347" s="17" t="s">
        <v>1319</v>
      </c>
      <c r="D347" s="17" t="s">
        <v>1322</v>
      </c>
      <c r="E347" s="26" t="s">
        <v>808</v>
      </c>
      <c r="F347" s="181" t="s">
        <v>2234</v>
      </c>
      <c r="G347" s="26" t="s">
        <v>839</v>
      </c>
      <c r="H347" s="156"/>
      <c r="I347" s="156" t="s">
        <v>277</v>
      </c>
    </row>
    <row r="348" spans="1:9" ht="20.5" customHeight="1">
      <c r="A348" s="27" t="s">
        <v>1323</v>
      </c>
      <c r="B348" s="17" t="s">
        <v>1318</v>
      </c>
      <c r="C348" s="17" t="s">
        <v>1319</v>
      </c>
      <c r="D348" s="17" t="s">
        <v>2553</v>
      </c>
      <c r="E348" s="26" t="s">
        <v>808</v>
      </c>
      <c r="F348" s="181" t="s">
        <v>2234</v>
      </c>
      <c r="G348" s="26" t="s">
        <v>808</v>
      </c>
      <c r="H348" s="156" t="s">
        <v>2234</v>
      </c>
      <c r="I348" s="156" t="s">
        <v>277</v>
      </c>
    </row>
    <row r="349" spans="1:9" ht="20.5" customHeight="1">
      <c r="A349" s="27" t="s">
        <v>1324</v>
      </c>
      <c r="B349" s="17" t="s">
        <v>1318</v>
      </c>
      <c r="C349" s="17" t="s">
        <v>1325</v>
      </c>
      <c r="D349" s="17" t="s">
        <v>2554</v>
      </c>
      <c r="E349" s="26" t="s">
        <v>808</v>
      </c>
      <c r="F349" s="181" t="s">
        <v>2234</v>
      </c>
      <c r="G349" s="26" t="s">
        <v>808</v>
      </c>
      <c r="H349" s="156" t="s">
        <v>2234</v>
      </c>
      <c r="I349" s="156" t="s">
        <v>277</v>
      </c>
    </row>
    <row r="350" spans="1:9" ht="20.5" customHeight="1">
      <c r="A350" s="27" t="s">
        <v>1326</v>
      </c>
      <c r="B350" s="17" t="s">
        <v>1318</v>
      </c>
      <c r="C350" s="17" t="s">
        <v>1327</v>
      </c>
      <c r="D350" s="17" t="s">
        <v>2555</v>
      </c>
      <c r="E350" s="26" t="s">
        <v>808</v>
      </c>
      <c r="F350" s="181" t="s">
        <v>2234</v>
      </c>
      <c r="G350" s="26" t="s">
        <v>839</v>
      </c>
      <c r="H350" s="156"/>
      <c r="I350" s="156" t="s">
        <v>277</v>
      </c>
    </row>
    <row r="351" spans="1:9" ht="20.5" customHeight="1">
      <c r="A351" s="27" t="s">
        <v>1328</v>
      </c>
      <c r="B351" s="17" t="s">
        <v>1318</v>
      </c>
      <c r="C351" s="17" t="s">
        <v>1330</v>
      </c>
      <c r="D351" s="17" t="s">
        <v>2556</v>
      </c>
      <c r="E351" s="26" t="s">
        <v>808</v>
      </c>
      <c r="F351" s="181" t="s">
        <v>2234</v>
      </c>
      <c r="G351" s="26" t="s">
        <v>808</v>
      </c>
      <c r="H351" s="156" t="s">
        <v>2234</v>
      </c>
      <c r="I351" s="156" t="s">
        <v>277</v>
      </c>
    </row>
    <row r="352" spans="1:9" ht="20.5" customHeight="1">
      <c r="A352" s="27" t="s">
        <v>1329</v>
      </c>
      <c r="B352" s="17" t="s">
        <v>1318</v>
      </c>
      <c r="C352" s="17" t="s">
        <v>1330</v>
      </c>
      <c r="D352" s="17" t="s">
        <v>1331</v>
      </c>
      <c r="E352" s="26" t="s">
        <v>808</v>
      </c>
      <c r="F352" s="181" t="s">
        <v>2234</v>
      </c>
      <c r="G352" s="26" t="s">
        <v>808</v>
      </c>
      <c r="H352" s="156" t="s">
        <v>2234</v>
      </c>
      <c r="I352" s="156" t="s">
        <v>277</v>
      </c>
    </row>
    <row r="353" spans="1:9" ht="20.5" customHeight="1">
      <c r="A353" s="27" t="s">
        <v>1332</v>
      </c>
      <c r="B353" s="17" t="s">
        <v>1318</v>
      </c>
      <c r="C353" s="17" t="s">
        <v>1330</v>
      </c>
      <c r="D353" s="17" t="s">
        <v>1333</v>
      </c>
      <c r="E353" s="26" t="s">
        <v>808</v>
      </c>
      <c r="F353" s="181" t="s">
        <v>2234</v>
      </c>
      <c r="G353" s="26" t="s">
        <v>808</v>
      </c>
      <c r="H353" s="156" t="s">
        <v>2234</v>
      </c>
      <c r="I353" s="156" t="s">
        <v>277</v>
      </c>
    </row>
    <row r="354" spans="1:9" ht="20.5" customHeight="1">
      <c r="A354" s="27" t="s">
        <v>1356</v>
      </c>
      <c r="B354" s="17" t="s">
        <v>1357</v>
      </c>
      <c r="C354" s="17" t="s">
        <v>1358</v>
      </c>
      <c r="D354" s="17"/>
      <c r="E354" s="26" t="s">
        <v>808</v>
      </c>
      <c r="F354" s="181" t="s">
        <v>2235</v>
      </c>
      <c r="G354" s="26" t="s">
        <v>808</v>
      </c>
      <c r="H354" s="156" t="s">
        <v>2235</v>
      </c>
      <c r="I354" s="156" t="s">
        <v>2676</v>
      </c>
    </row>
    <row r="355" spans="1:9" ht="20.5" customHeight="1">
      <c r="A355" s="27" t="s">
        <v>1359</v>
      </c>
      <c r="B355" s="17" t="s">
        <v>1357</v>
      </c>
      <c r="C355" s="17" t="s">
        <v>1360</v>
      </c>
      <c r="D355" s="17"/>
      <c r="E355" s="26" t="s">
        <v>808</v>
      </c>
      <c r="F355" s="181" t="s">
        <v>2235</v>
      </c>
      <c r="G355" s="26" t="s">
        <v>808</v>
      </c>
      <c r="H355" s="156" t="s">
        <v>2235</v>
      </c>
      <c r="I355" s="156" t="s">
        <v>2676</v>
      </c>
    </row>
    <row r="356" spans="1:9" ht="20.5" customHeight="1">
      <c r="A356" s="27" t="s">
        <v>2236</v>
      </c>
      <c r="B356" s="17" t="s">
        <v>2237</v>
      </c>
      <c r="C356" s="17" t="s">
        <v>1407</v>
      </c>
      <c r="D356" s="17" t="s">
        <v>2557</v>
      </c>
      <c r="E356" s="26" t="s">
        <v>1961</v>
      </c>
      <c r="F356" s="181"/>
      <c r="G356" s="26" t="s">
        <v>808</v>
      </c>
      <c r="H356" s="156" t="s">
        <v>2238</v>
      </c>
      <c r="I356" s="156" t="s">
        <v>2622</v>
      </c>
    </row>
    <row r="357" spans="1:9" ht="20.5" customHeight="1">
      <c r="A357" s="27" t="s">
        <v>2239</v>
      </c>
      <c r="B357" s="17" t="s">
        <v>2237</v>
      </c>
      <c r="C357" s="17" t="s">
        <v>1407</v>
      </c>
      <c r="D357" s="17" t="s">
        <v>2557</v>
      </c>
      <c r="E357" s="26" t="s">
        <v>1961</v>
      </c>
      <c r="F357" s="181"/>
      <c r="G357" s="26" t="s">
        <v>808</v>
      </c>
      <c r="H357" s="156" t="s">
        <v>2240</v>
      </c>
      <c r="I357" s="156" t="s">
        <v>2622</v>
      </c>
    </row>
    <row r="358" spans="1:9" ht="20.5" customHeight="1">
      <c r="A358" s="27" t="s">
        <v>1361</v>
      </c>
      <c r="B358" s="17" t="s">
        <v>1362</v>
      </c>
      <c r="C358" s="17" t="s">
        <v>837</v>
      </c>
      <c r="D358" s="17"/>
      <c r="E358" s="26" t="s">
        <v>808</v>
      </c>
      <c r="F358" s="181" t="s">
        <v>2241</v>
      </c>
      <c r="G358" s="26" t="s">
        <v>808</v>
      </c>
      <c r="H358" s="156" t="s">
        <v>2241</v>
      </c>
      <c r="I358" s="156" t="s">
        <v>2611</v>
      </c>
    </row>
    <row r="359" spans="1:9" ht="20.5" customHeight="1">
      <c r="A359" s="27" t="s">
        <v>1363</v>
      </c>
      <c r="B359" s="17" t="s">
        <v>1362</v>
      </c>
      <c r="C359" s="17" t="s">
        <v>1364</v>
      </c>
      <c r="D359" s="17"/>
      <c r="E359" s="26" t="s">
        <v>808</v>
      </c>
      <c r="F359" s="181" t="s">
        <v>2241</v>
      </c>
      <c r="G359" s="26" t="s">
        <v>808</v>
      </c>
      <c r="H359" s="156" t="s">
        <v>2241</v>
      </c>
      <c r="I359" s="156" t="s">
        <v>2611</v>
      </c>
    </row>
    <row r="360" spans="1:9" ht="20.5" customHeight="1">
      <c r="A360" s="27" t="s">
        <v>1365</v>
      </c>
      <c r="B360" s="17" t="s">
        <v>1362</v>
      </c>
      <c r="C360" s="17" t="s">
        <v>1366</v>
      </c>
      <c r="D360" s="17"/>
      <c r="E360" s="26" t="s">
        <v>808</v>
      </c>
      <c r="F360" s="181" t="s">
        <v>2241</v>
      </c>
      <c r="G360" s="26" t="s">
        <v>808</v>
      </c>
      <c r="H360" s="156" t="s">
        <v>2241</v>
      </c>
      <c r="I360" s="156" t="s">
        <v>2611</v>
      </c>
    </row>
    <row r="361" spans="1:9" ht="20.5" customHeight="1">
      <c r="A361" s="27" t="s">
        <v>1367</v>
      </c>
      <c r="B361" s="17" t="s">
        <v>1362</v>
      </c>
      <c r="C361" s="17" t="s">
        <v>1368</v>
      </c>
      <c r="D361" s="17"/>
      <c r="E361" s="26" t="s">
        <v>808</v>
      </c>
      <c r="F361" s="181" t="s">
        <v>2241</v>
      </c>
      <c r="G361" s="26" t="s">
        <v>808</v>
      </c>
      <c r="H361" s="156" t="s">
        <v>2241</v>
      </c>
      <c r="I361" s="156" t="s">
        <v>2611</v>
      </c>
    </row>
    <row r="362" spans="1:9" ht="20.5" customHeight="1">
      <c r="A362" s="27" t="s">
        <v>1369</v>
      </c>
      <c r="B362" s="17" t="s">
        <v>1362</v>
      </c>
      <c r="C362" s="17" t="s">
        <v>1370</v>
      </c>
      <c r="D362" s="17"/>
      <c r="E362" s="26" t="s">
        <v>808</v>
      </c>
      <c r="F362" s="181" t="s">
        <v>2241</v>
      </c>
      <c r="G362" s="26" t="s">
        <v>808</v>
      </c>
      <c r="H362" s="156" t="s">
        <v>2241</v>
      </c>
      <c r="I362" s="156" t="s">
        <v>2611</v>
      </c>
    </row>
    <row r="363" spans="1:9" ht="20.5" customHeight="1">
      <c r="A363" s="27" t="s">
        <v>1371</v>
      </c>
      <c r="B363" s="17" t="s">
        <v>1362</v>
      </c>
      <c r="C363" s="17" t="s">
        <v>1372</v>
      </c>
      <c r="D363" s="17"/>
      <c r="E363" s="26" t="s">
        <v>808</v>
      </c>
      <c r="F363" s="181" t="s">
        <v>2242</v>
      </c>
      <c r="G363" s="26" t="s">
        <v>808</v>
      </c>
      <c r="H363" s="156" t="s">
        <v>2242</v>
      </c>
      <c r="I363" s="156" t="s">
        <v>2611</v>
      </c>
    </row>
    <row r="364" spans="1:9" ht="20.5" customHeight="1">
      <c r="A364" s="27" t="s">
        <v>1373</v>
      </c>
      <c r="B364" s="17" t="s">
        <v>1374</v>
      </c>
      <c r="C364" s="17" t="s">
        <v>837</v>
      </c>
      <c r="D364" s="17" t="s">
        <v>1375</v>
      </c>
      <c r="E364" s="26" t="s">
        <v>808</v>
      </c>
      <c r="F364" s="181" t="s">
        <v>1376</v>
      </c>
      <c r="G364" s="26" t="s">
        <v>839</v>
      </c>
      <c r="H364" s="156"/>
      <c r="I364" s="156" t="s">
        <v>2677</v>
      </c>
    </row>
    <row r="365" spans="1:9" ht="20.5" customHeight="1">
      <c r="A365" s="27" t="s">
        <v>1377</v>
      </c>
      <c r="B365" s="17" t="s">
        <v>1374</v>
      </c>
      <c r="C365" s="17" t="s">
        <v>916</v>
      </c>
      <c r="D365" s="17" t="s">
        <v>1378</v>
      </c>
      <c r="E365" s="26" t="s">
        <v>1961</v>
      </c>
      <c r="F365" s="181"/>
      <c r="G365" s="26" t="s">
        <v>808</v>
      </c>
      <c r="H365" s="156" t="s">
        <v>1379</v>
      </c>
      <c r="I365" s="156" t="s">
        <v>2614</v>
      </c>
    </row>
    <row r="366" spans="1:9" ht="20.5" customHeight="1">
      <c r="A366" s="27" t="s">
        <v>1404</v>
      </c>
      <c r="B366" s="17" t="s">
        <v>1374</v>
      </c>
      <c r="C366" s="17" t="s">
        <v>916</v>
      </c>
      <c r="D366" s="17" t="s">
        <v>1380</v>
      </c>
      <c r="E366" s="26" t="s">
        <v>1961</v>
      </c>
      <c r="F366" s="181"/>
      <c r="G366" s="156" t="s">
        <v>808</v>
      </c>
      <c r="H366" s="156" t="s">
        <v>1379</v>
      </c>
      <c r="I366" s="156" t="s">
        <v>2614</v>
      </c>
    </row>
    <row r="367" spans="1:9" ht="20.5" customHeight="1">
      <c r="A367" s="27" t="s">
        <v>1381</v>
      </c>
      <c r="B367" s="17" t="s">
        <v>1374</v>
      </c>
      <c r="C367" s="17" t="s">
        <v>916</v>
      </c>
      <c r="D367" s="17" t="s">
        <v>1382</v>
      </c>
      <c r="E367" s="26" t="s">
        <v>1961</v>
      </c>
      <c r="F367" s="181"/>
      <c r="G367" s="156" t="s">
        <v>808</v>
      </c>
      <c r="H367" s="156" t="s">
        <v>1379</v>
      </c>
      <c r="I367" s="156" t="s">
        <v>2614</v>
      </c>
    </row>
    <row r="368" spans="1:9" ht="20.5" customHeight="1">
      <c r="A368" s="27" t="s">
        <v>1383</v>
      </c>
      <c r="B368" s="17" t="s">
        <v>1374</v>
      </c>
      <c r="C368" s="17" t="s">
        <v>916</v>
      </c>
      <c r="D368" s="17" t="s">
        <v>1384</v>
      </c>
      <c r="E368" s="26" t="s">
        <v>1961</v>
      </c>
      <c r="F368" s="181"/>
      <c r="G368" s="156" t="s">
        <v>808</v>
      </c>
      <c r="H368" s="156" t="s">
        <v>1379</v>
      </c>
      <c r="I368" s="156" t="s">
        <v>2614</v>
      </c>
    </row>
    <row r="369" spans="1:9" ht="20.5" customHeight="1">
      <c r="A369" s="27" t="s">
        <v>1385</v>
      </c>
      <c r="B369" s="17" t="s">
        <v>1374</v>
      </c>
      <c r="C369" s="17" t="s">
        <v>916</v>
      </c>
      <c r="D369" s="17" t="s">
        <v>1386</v>
      </c>
      <c r="E369" s="26" t="s">
        <v>1961</v>
      </c>
      <c r="F369" s="181"/>
      <c r="G369" s="156" t="s">
        <v>808</v>
      </c>
      <c r="H369" s="156" t="s">
        <v>1379</v>
      </c>
      <c r="I369" s="156" t="s">
        <v>2614</v>
      </c>
    </row>
    <row r="370" spans="1:9" ht="20.5" customHeight="1">
      <c r="A370" s="27" t="s">
        <v>1387</v>
      </c>
      <c r="B370" s="17" t="s">
        <v>1374</v>
      </c>
      <c r="C370" s="17" t="s">
        <v>914</v>
      </c>
      <c r="D370" s="17" t="s">
        <v>1388</v>
      </c>
      <c r="E370" s="26" t="s">
        <v>808</v>
      </c>
      <c r="F370" s="181" t="s">
        <v>1389</v>
      </c>
      <c r="G370" s="26" t="s">
        <v>808</v>
      </c>
      <c r="H370" s="156" t="s">
        <v>1389</v>
      </c>
      <c r="I370" s="156" t="s">
        <v>2678</v>
      </c>
    </row>
    <row r="371" spans="1:9" ht="20.5" customHeight="1">
      <c r="A371" s="27" t="s">
        <v>1390</v>
      </c>
      <c r="B371" s="17" t="s">
        <v>1374</v>
      </c>
      <c r="C371" s="17" t="s">
        <v>914</v>
      </c>
      <c r="D371" s="17" t="s">
        <v>1391</v>
      </c>
      <c r="E371" s="156" t="s">
        <v>808</v>
      </c>
      <c r="F371" s="181" t="s">
        <v>1389</v>
      </c>
      <c r="G371" s="26" t="s">
        <v>808</v>
      </c>
      <c r="H371" s="156" t="s">
        <v>1389</v>
      </c>
      <c r="I371" s="156" t="s">
        <v>2678</v>
      </c>
    </row>
    <row r="372" spans="1:9" ht="20.5" customHeight="1">
      <c r="A372" s="27" t="s">
        <v>2750</v>
      </c>
      <c r="B372" s="17" t="s">
        <v>1374</v>
      </c>
      <c r="C372" s="17" t="s">
        <v>914</v>
      </c>
      <c r="D372" s="17" t="s">
        <v>1392</v>
      </c>
      <c r="E372" s="156" t="s">
        <v>808</v>
      </c>
      <c r="F372" s="181" t="s">
        <v>1389</v>
      </c>
      <c r="G372" s="26" t="s">
        <v>808</v>
      </c>
      <c r="H372" s="156" t="s">
        <v>1389</v>
      </c>
      <c r="I372" s="156" t="s">
        <v>2678</v>
      </c>
    </row>
    <row r="373" spans="1:9" ht="20.5" customHeight="1">
      <c r="A373" s="27" t="s">
        <v>1393</v>
      </c>
      <c r="B373" s="17" t="s">
        <v>1374</v>
      </c>
      <c r="C373" s="17" t="s">
        <v>914</v>
      </c>
      <c r="D373" s="17" t="s">
        <v>1394</v>
      </c>
      <c r="E373" s="156" t="s">
        <v>808</v>
      </c>
      <c r="F373" s="181" t="s">
        <v>1389</v>
      </c>
      <c r="G373" s="26" t="s">
        <v>808</v>
      </c>
      <c r="H373" s="156" t="s">
        <v>1389</v>
      </c>
      <c r="I373" s="156" t="s">
        <v>2678</v>
      </c>
    </row>
    <row r="374" spans="1:9" ht="20.5" customHeight="1">
      <c r="A374" s="27" t="s">
        <v>1395</v>
      </c>
      <c r="B374" s="17" t="s">
        <v>1374</v>
      </c>
      <c r="C374" s="17" t="s">
        <v>914</v>
      </c>
      <c r="D374" s="17" t="s">
        <v>1396</v>
      </c>
      <c r="E374" s="26" t="s">
        <v>808</v>
      </c>
      <c r="F374" s="181" t="s">
        <v>1389</v>
      </c>
      <c r="G374" s="26" t="s">
        <v>808</v>
      </c>
      <c r="H374" s="156" t="s">
        <v>1389</v>
      </c>
      <c r="I374" s="156" t="s">
        <v>2678</v>
      </c>
    </row>
    <row r="375" spans="1:9" ht="20.5" customHeight="1">
      <c r="A375" s="27" t="s">
        <v>1397</v>
      </c>
      <c r="B375" s="17" t="s">
        <v>1374</v>
      </c>
      <c r="C375" s="17" t="s">
        <v>914</v>
      </c>
      <c r="D375" s="17" t="s">
        <v>1398</v>
      </c>
      <c r="E375" s="26" t="s">
        <v>808</v>
      </c>
      <c r="F375" s="181" t="s">
        <v>1389</v>
      </c>
      <c r="G375" s="156" t="s">
        <v>808</v>
      </c>
      <c r="H375" s="156" t="s">
        <v>1389</v>
      </c>
      <c r="I375" s="156" t="s">
        <v>2678</v>
      </c>
    </row>
    <row r="376" spans="1:9" ht="20.5" customHeight="1">
      <c r="A376" s="27" t="s">
        <v>1399</v>
      </c>
      <c r="B376" s="17" t="s">
        <v>1374</v>
      </c>
      <c r="C376" s="17" t="s">
        <v>914</v>
      </c>
      <c r="D376" s="17" t="s">
        <v>1280</v>
      </c>
      <c r="E376" s="26" t="s">
        <v>1961</v>
      </c>
      <c r="F376" s="181"/>
      <c r="G376" s="26" t="s">
        <v>808</v>
      </c>
      <c r="H376" s="156" t="s">
        <v>1400</v>
      </c>
      <c r="I376" s="156" t="s">
        <v>2679</v>
      </c>
    </row>
    <row r="377" spans="1:9" ht="20.5" customHeight="1">
      <c r="A377" s="27" t="s">
        <v>1401</v>
      </c>
      <c r="B377" s="17" t="s">
        <v>1374</v>
      </c>
      <c r="C377" s="17" t="s">
        <v>1402</v>
      </c>
      <c r="D377" s="17" t="s">
        <v>1403</v>
      </c>
      <c r="E377" s="26" t="s">
        <v>1961</v>
      </c>
      <c r="F377" s="181"/>
      <c r="G377" s="156" t="s">
        <v>808</v>
      </c>
      <c r="H377" s="156" t="s">
        <v>2243</v>
      </c>
      <c r="I377" s="156" t="s">
        <v>2622</v>
      </c>
    </row>
    <row r="378" spans="1:9" ht="20.5" customHeight="1">
      <c r="A378" s="27" t="s">
        <v>2244</v>
      </c>
      <c r="B378" s="17" t="s">
        <v>2245</v>
      </c>
      <c r="C378" s="17" t="s">
        <v>2246</v>
      </c>
      <c r="D378" s="17" t="s">
        <v>2557</v>
      </c>
      <c r="E378" s="26" t="s">
        <v>808</v>
      </c>
      <c r="F378" s="181" t="s">
        <v>2247</v>
      </c>
      <c r="G378" s="26" t="s">
        <v>808</v>
      </c>
      <c r="H378" s="156" t="s">
        <v>2247</v>
      </c>
      <c r="I378" s="156" t="s">
        <v>2622</v>
      </c>
    </row>
    <row r="379" spans="1:9" ht="20.5" customHeight="1">
      <c r="A379" s="27" t="s">
        <v>2248</v>
      </c>
      <c r="B379" s="17" t="s">
        <v>2245</v>
      </c>
      <c r="C379" s="17" t="s">
        <v>919</v>
      </c>
      <c r="D379" s="17" t="s">
        <v>2558</v>
      </c>
      <c r="E379" s="26" t="s">
        <v>808</v>
      </c>
      <c r="F379" s="181" t="s">
        <v>2249</v>
      </c>
      <c r="G379" s="26" t="s">
        <v>808</v>
      </c>
      <c r="H379" s="156" t="s">
        <v>2249</v>
      </c>
      <c r="I379" s="156" t="s">
        <v>2622</v>
      </c>
    </row>
    <row r="380" spans="1:9" ht="20.5" customHeight="1">
      <c r="A380" s="27" t="s">
        <v>1432</v>
      </c>
      <c r="B380" s="17" t="s">
        <v>1433</v>
      </c>
      <c r="C380" s="17" t="s">
        <v>1434</v>
      </c>
      <c r="D380" s="17" t="s">
        <v>1435</v>
      </c>
      <c r="E380" s="26" t="s">
        <v>814</v>
      </c>
      <c r="F380" s="181" t="s">
        <v>1436</v>
      </c>
      <c r="G380" s="26" t="s">
        <v>839</v>
      </c>
      <c r="H380" s="156" t="s">
        <v>1436</v>
      </c>
      <c r="I380" s="156" t="s">
        <v>2680</v>
      </c>
    </row>
    <row r="381" spans="1:9" ht="20.5" customHeight="1">
      <c r="A381" s="27" t="s">
        <v>1437</v>
      </c>
      <c r="B381" s="16" t="s">
        <v>1433</v>
      </c>
      <c r="C381" s="16" t="s">
        <v>1315</v>
      </c>
      <c r="D381" s="16" t="s">
        <v>1438</v>
      </c>
      <c r="E381" s="26" t="s">
        <v>814</v>
      </c>
      <c r="F381" s="181" t="s">
        <v>1439</v>
      </c>
      <c r="G381" s="26" t="s">
        <v>814</v>
      </c>
      <c r="H381" s="156" t="s">
        <v>1439</v>
      </c>
      <c r="I381" s="156" t="s">
        <v>2681</v>
      </c>
    </row>
    <row r="382" spans="1:9" ht="20.5" customHeight="1">
      <c r="A382" s="27" t="s">
        <v>2751</v>
      </c>
      <c r="B382" s="16" t="s">
        <v>1427</v>
      </c>
      <c r="C382" s="16" t="s">
        <v>835</v>
      </c>
      <c r="D382" s="16" t="s">
        <v>2559</v>
      </c>
      <c r="E382" s="26" t="s">
        <v>814</v>
      </c>
      <c r="F382" s="181"/>
      <c r="G382" s="26"/>
      <c r="H382" s="156"/>
      <c r="I382" s="156" t="s">
        <v>2682</v>
      </c>
    </row>
    <row r="383" spans="1:9" ht="20.5" customHeight="1">
      <c r="A383" s="27" t="s">
        <v>1429</v>
      </c>
      <c r="B383" s="16" t="s">
        <v>1427</v>
      </c>
      <c r="C383" s="16" t="s">
        <v>1428</v>
      </c>
      <c r="D383" s="16" t="s">
        <v>1430</v>
      </c>
      <c r="E383" s="26" t="s">
        <v>808</v>
      </c>
      <c r="F383" s="181" t="s">
        <v>1431</v>
      </c>
      <c r="G383" s="26" t="s">
        <v>808</v>
      </c>
      <c r="H383" s="156" t="s">
        <v>1431</v>
      </c>
      <c r="I383" s="156" t="s">
        <v>2682</v>
      </c>
    </row>
    <row r="384" spans="1:9" ht="20.5" customHeight="1">
      <c r="A384" s="27" t="s">
        <v>2250</v>
      </c>
      <c r="B384" s="16" t="s">
        <v>1427</v>
      </c>
      <c r="C384" s="16" t="s">
        <v>2251</v>
      </c>
      <c r="D384" s="16" t="s">
        <v>2560</v>
      </c>
      <c r="E384" s="26" t="s">
        <v>808</v>
      </c>
      <c r="F384" s="181" t="s">
        <v>2252</v>
      </c>
      <c r="G384" s="26" t="s">
        <v>808</v>
      </c>
      <c r="H384" s="156" t="s">
        <v>2252</v>
      </c>
      <c r="I384" s="156" t="s">
        <v>2682</v>
      </c>
    </row>
    <row r="385" spans="1:9" ht="20.5" customHeight="1">
      <c r="A385" s="27" t="s">
        <v>2253</v>
      </c>
      <c r="B385" s="16" t="s">
        <v>1427</v>
      </c>
      <c r="C385" s="16" t="s">
        <v>2254</v>
      </c>
      <c r="D385" s="16" t="s">
        <v>2561</v>
      </c>
      <c r="E385" s="26" t="s">
        <v>808</v>
      </c>
      <c r="F385" s="181" t="s">
        <v>2255</v>
      </c>
      <c r="G385" s="26" t="s">
        <v>808</v>
      </c>
      <c r="H385" s="156" t="s">
        <v>2255</v>
      </c>
      <c r="I385" s="156" t="s">
        <v>2644</v>
      </c>
    </row>
    <row r="386" spans="1:9" ht="20.5" customHeight="1">
      <c r="A386" s="27" t="s">
        <v>1294</v>
      </c>
      <c r="B386" s="16" t="s">
        <v>1295</v>
      </c>
      <c r="C386" s="16" t="s">
        <v>919</v>
      </c>
      <c r="D386" s="16" t="s">
        <v>1296</v>
      </c>
      <c r="E386" s="26" t="s">
        <v>1961</v>
      </c>
      <c r="F386" s="181"/>
      <c r="G386" s="26" t="s">
        <v>808</v>
      </c>
      <c r="H386" s="156" t="s">
        <v>1297</v>
      </c>
      <c r="I386" s="156" t="s">
        <v>2683</v>
      </c>
    </row>
    <row r="387" spans="1:9" ht="20.5" customHeight="1">
      <c r="A387" s="27" t="s">
        <v>1298</v>
      </c>
      <c r="B387" s="16" t="s">
        <v>1295</v>
      </c>
      <c r="C387" s="16" t="s">
        <v>914</v>
      </c>
      <c r="D387" s="16" t="s">
        <v>1299</v>
      </c>
      <c r="E387" s="26" t="s">
        <v>808</v>
      </c>
      <c r="F387" s="181" t="s">
        <v>1300</v>
      </c>
      <c r="G387" s="26" t="s">
        <v>839</v>
      </c>
      <c r="H387" s="156"/>
      <c r="I387" s="156" t="s">
        <v>2683</v>
      </c>
    </row>
    <row r="388" spans="1:9" ht="20.5" customHeight="1">
      <c r="A388" s="27" t="s">
        <v>1301</v>
      </c>
      <c r="B388" s="16" t="s">
        <v>1295</v>
      </c>
      <c r="C388" s="16" t="s">
        <v>914</v>
      </c>
      <c r="D388" s="16" t="s">
        <v>2562</v>
      </c>
      <c r="E388" s="26" t="s">
        <v>808</v>
      </c>
      <c r="F388" s="181" t="s">
        <v>1302</v>
      </c>
      <c r="G388" s="26" t="s">
        <v>839</v>
      </c>
      <c r="H388" s="156"/>
      <c r="I388" s="156" t="s">
        <v>2683</v>
      </c>
    </row>
    <row r="389" spans="1:9" ht="20.5" customHeight="1">
      <c r="A389" s="27" t="s">
        <v>1303</v>
      </c>
      <c r="B389" s="16" t="s">
        <v>1295</v>
      </c>
      <c r="C389" s="16" t="s">
        <v>914</v>
      </c>
      <c r="D389" s="16" t="s">
        <v>2563</v>
      </c>
      <c r="E389" s="26" t="s">
        <v>808</v>
      </c>
      <c r="F389" s="181" t="s">
        <v>1304</v>
      </c>
      <c r="G389" s="26" t="s">
        <v>839</v>
      </c>
      <c r="H389" s="156"/>
      <c r="I389" s="156" t="s">
        <v>2683</v>
      </c>
    </row>
    <row r="390" spans="1:9" ht="20.5" customHeight="1">
      <c r="A390" s="27" t="s">
        <v>1305</v>
      </c>
      <c r="B390" s="16" t="s">
        <v>1295</v>
      </c>
      <c r="C390" s="16" t="s">
        <v>914</v>
      </c>
      <c r="D390" s="16" t="s">
        <v>1306</v>
      </c>
      <c r="E390" s="26" t="s">
        <v>808</v>
      </c>
      <c r="F390" s="181" t="s">
        <v>1307</v>
      </c>
      <c r="G390" s="26" t="s">
        <v>839</v>
      </c>
      <c r="H390" s="156"/>
      <c r="I390" s="156" t="s">
        <v>2683</v>
      </c>
    </row>
    <row r="391" spans="1:9" ht="20.5" customHeight="1">
      <c r="A391" s="27" t="s">
        <v>1334</v>
      </c>
      <c r="B391" s="17" t="s">
        <v>1335</v>
      </c>
      <c r="C391" s="17" t="s">
        <v>1063</v>
      </c>
      <c r="D391" s="17" t="s">
        <v>1336</v>
      </c>
      <c r="E391" s="179" t="s">
        <v>808</v>
      </c>
      <c r="F391" s="181" t="s">
        <v>1337</v>
      </c>
      <c r="G391" s="26" t="s">
        <v>814</v>
      </c>
      <c r="H391" s="156"/>
      <c r="I391" s="156" t="s">
        <v>2684</v>
      </c>
    </row>
    <row r="392" spans="1:9" ht="20.5" customHeight="1">
      <c r="A392" s="27" t="s">
        <v>1338</v>
      </c>
      <c r="B392" s="17" t="s">
        <v>1335</v>
      </c>
      <c r="C392" s="17" t="s">
        <v>1339</v>
      </c>
      <c r="D392" s="17" t="s">
        <v>1340</v>
      </c>
      <c r="E392" s="26" t="s">
        <v>814</v>
      </c>
      <c r="F392" s="181" t="s">
        <v>2256</v>
      </c>
      <c r="G392" s="26" t="s">
        <v>814</v>
      </c>
      <c r="H392" s="156"/>
      <c r="I392" s="156" t="s">
        <v>2684</v>
      </c>
    </row>
    <row r="393" spans="1:9" ht="20.5" customHeight="1">
      <c r="A393" s="27" t="s">
        <v>1341</v>
      </c>
      <c r="B393" s="155" t="s">
        <v>1335</v>
      </c>
      <c r="C393" s="20" t="s">
        <v>1016</v>
      </c>
      <c r="D393" s="20" t="s">
        <v>1342</v>
      </c>
      <c r="E393" s="26" t="s">
        <v>808</v>
      </c>
      <c r="F393" s="181" t="s">
        <v>1343</v>
      </c>
      <c r="G393" s="26" t="s">
        <v>839</v>
      </c>
      <c r="H393" s="156"/>
      <c r="I393" s="156" t="s">
        <v>2684</v>
      </c>
    </row>
    <row r="394" spans="1:9" ht="20.5" customHeight="1">
      <c r="A394" s="27" t="s">
        <v>1344</v>
      </c>
      <c r="B394" s="155" t="s">
        <v>1345</v>
      </c>
      <c r="C394" s="20" t="s">
        <v>1346</v>
      </c>
      <c r="D394" s="20" t="s">
        <v>2564</v>
      </c>
      <c r="E394" s="26" t="s">
        <v>814</v>
      </c>
      <c r="F394" s="181" t="s">
        <v>1347</v>
      </c>
      <c r="G394" s="26" t="s">
        <v>839</v>
      </c>
      <c r="H394" s="156" t="s">
        <v>1347</v>
      </c>
      <c r="I394" s="156" t="s">
        <v>2685</v>
      </c>
    </row>
    <row r="395" spans="1:9" ht="20.5" customHeight="1">
      <c r="A395" s="27" t="s">
        <v>1348</v>
      </c>
      <c r="B395" s="17" t="s">
        <v>1345</v>
      </c>
      <c r="C395" s="17" t="s">
        <v>951</v>
      </c>
      <c r="D395" s="17" t="s">
        <v>2565</v>
      </c>
      <c r="E395" s="26" t="s">
        <v>808</v>
      </c>
      <c r="F395" s="181" t="s">
        <v>2257</v>
      </c>
      <c r="G395" s="26" t="s">
        <v>808</v>
      </c>
      <c r="H395" s="156" t="s">
        <v>2257</v>
      </c>
      <c r="I395" s="156" t="s">
        <v>2686</v>
      </c>
    </row>
    <row r="396" spans="1:9" ht="20.5" customHeight="1">
      <c r="A396" s="27" t="s">
        <v>2258</v>
      </c>
      <c r="B396" s="155" t="s">
        <v>1345</v>
      </c>
      <c r="C396" s="20" t="s">
        <v>2259</v>
      </c>
      <c r="D396" s="20" t="s">
        <v>2566</v>
      </c>
      <c r="E396" s="26" t="s">
        <v>808</v>
      </c>
      <c r="F396" s="181" t="s">
        <v>2260</v>
      </c>
      <c r="G396" s="26" t="s">
        <v>808</v>
      </c>
      <c r="H396" s="156" t="s">
        <v>2260</v>
      </c>
      <c r="I396" s="156"/>
    </row>
    <row r="397" spans="1:9" ht="20.5" customHeight="1">
      <c r="A397" s="27" t="s">
        <v>1354</v>
      </c>
      <c r="B397" s="155" t="s">
        <v>1345</v>
      </c>
      <c r="C397" s="20" t="s">
        <v>1350</v>
      </c>
      <c r="D397" s="20" t="s">
        <v>1355</v>
      </c>
      <c r="E397" s="26" t="s">
        <v>808</v>
      </c>
      <c r="F397" s="181" t="s">
        <v>2261</v>
      </c>
      <c r="G397" s="26" t="s">
        <v>814</v>
      </c>
      <c r="H397" s="156" t="s">
        <v>2261</v>
      </c>
      <c r="I397" s="156"/>
    </row>
    <row r="398" spans="1:9" ht="20.5" customHeight="1">
      <c r="A398" s="27" t="s">
        <v>1349</v>
      </c>
      <c r="B398" s="155" t="s">
        <v>1345</v>
      </c>
      <c r="C398" s="20" t="s">
        <v>1350</v>
      </c>
      <c r="D398" s="20" t="s">
        <v>1351</v>
      </c>
      <c r="E398" s="26" t="s">
        <v>814</v>
      </c>
      <c r="F398" s="181" t="s">
        <v>2262</v>
      </c>
      <c r="G398" s="26" t="s">
        <v>808</v>
      </c>
      <c r="H398" s="156" t="s">
        <v>2262</v>
      </c>
      <c r="I398" s="156" t="s">
        <v>2612</v>
      </c>
    </row>
    <row r="399" spans="1:9" ht="20.5" customHeight="1">
      <c r="A399" s="27" t="s">
        <v>1352</v>
      </c>
      <c r="B399" s="155" t="s">
        <v>1345</v>
      </c>
      <c r="C399" s="20" t="s">
        <v>1350</v>
      </c>
      <c r="D399" s="20" t="s">
        <v>1353</v>
      </c>
      <c r="E399" s="26" t="s">
        <v>808</v>
      </c>
      <c r="F399" s="181" t="s">
        <v>2263</v>
      </c>
      <c r="G399" s="26" t="s">
        <v>808</v>
      </c>
      <c r="H399" s="156" t="s">
        <v>2263</v>
      </c>
      <c r="I399" s="156"/>
    </row>
    <row r="400" spans="1:9" ht="20.5" customHeight="1">
      <c r="A400" s="27" t="s">
        <v>2264</v>
      </c>
      <c r="B400" s="155" t="s">
        <v>1406</v>
      </c>
      <c r="C400" s="20" t="s">
        <v>2265</v>
      </c>
      <c r="D400" s="20" t="s">
        <v>2567</v>
      </c>
      <c r="E400" s="26" t="s">
        <v>1961</v>
      </c>
      <c r="F400" s="181"/>
      <c r="G400" s="26" t="s">
        <v>808</v>
      </c>
      <c r="H400" s="156" t="s">
        <v>2266</v>
      </c>
      <c r="I400" s="156" t="s">
        <v>2687</v>
      </c>
    </row>
    <row r="401" spans="1:9" ht="20.5" customHeight="1">
      <c r="A401" s="27" t="s">
        <v>1405</v>
      </c>
      <c r="B401" s="155" t="s">
        <v>1406</v>
      </c>
      <c r="C401" s="20" t="s">
        <v>1407</v>
      </c>
      <c r="D401" s="20" t="s">
        <v>1408</v>
      </c>
      <c r="E401" s="26" t="s">
        <v>808</v>
      </c>
      <c r="F401" s="181" t="s">
        <v>2267</v>
      </c>
      <c r="G401" s="26" t="s">
        <v>808</v>
      </c>
      <c r="H401" s="156" t="s">
        <v>2267</v>
      </c>
      <c r="I401" s="156" t="s">
        <v>2614</v>
      </c>
    </row>
    <row r="402" spans="1:9" ht="20.5" customHeight="1">
      <c r="A402" s="27" t="s">
        <v>1409</v>
      </c>
      <c r="B402" s="16" t="s">
        <v>1406</v>
      </c>
      <c r="C402" s="16" t="s">
        <v>1410</v>
      </c>
      <c r="D402" s="16" t="s">
        <v>1411</v>
      </c>
      <c r="E402" s="26" t="s">
        <v>808</v>
      </c>
      <c r="F402" s="181" t="s">
        <v>2268</v>
      </c>
      <c r="G402" s="26" t="s">
        <v>839</v>
      </c>
      <c r="H402" s="156"/>
      <c r="I402" s="156"/>
    </row>
    <row r="403" spans="1:9" ht="20.5" customHeight="1">
      <c r="A403" s="27" t="s">
        <v>1412</v>
      </c>
      <c r="B403" s="16" t="s">
        <v>1406</v>
      </c>
      <c r="C403" s="16" t="s">
        <v>1410</v>
      </c>
      <c r="D403" s="16" t="s">
        <v>1413</v>
      </c>
      <c r="E403" s="26" t="s">
        <v>808</v>
      </c>
      <c r="F403" s="181" t="s">
        <v>2268</v>
      </c>
      <c r="G403" s="26" t="s">
        <v>839</v>
      </c>
      <c r="H403" s="156"/>
      <c r="I403" s="156"/>
    </row>
    <row r="404" spans="1:9" ht="20.5" customHeight="1">
      <c r="A404" s="27" t="s">
        <v>1414</v>
      </c>
      <c r="B404" s="16" t="s">
        <v>1406</v>
      </c>
      <c r="C404" s="16" t="s">
        <v>1410</v>
      </c>
      <c r="D404" s="16" t="s">
        <v>1415</v>
      </c>
      <c r="E404" s="26" t="s">
        <v>808</v>
      </c>
      <c r="F404" s="181" t="s">
        <v>2268</v>
      </c>
      <c r="G404" s="26" t="s">
        <v>839</v>
      </c>
      <c r="H404" s="156"/>
      <c r="I404" s="156"/>
    </row>
    <row r="405" spans="1:9" ht="20.5" customHeight="1">
      <c r="A405" s="27" t="s">
        <v>1416</v>
      </c>
      <c r="B405" s="16" t="s">
        <v>1406</v>
      </c>
      <c r="C405" s="16" t="s">
        <v>1410</v>
      </c>
      <c r="D405" s="16" t="s">
        <v>1417</v>
      </c>
      <c r="E405" s="26" t="s">
        <v>808</v>
      </c>
      <c r="F405" s="181" t="s">
        <v>2268</v>
      </c>
      <c r="G405" s="26" t="s">
        <v>839</v>
      </c>
      <c r="H405" s="156"/>
      <c r="I405" s="156"/>
    </row>
    <row r="406" spans="1:9" ht="20.5" customHeight="1">
      <c r="A406" s="27" t="s">
        <v>1418</v>
      </c>
      <c r="B406" s="17" t="s">
        <v>1406</v>
      </c>
      <c r="C406" s="17" t="s">
        <v>914</v>
      </c>
      <c r="D406" s="17" t="s">
        <v>1331</v>
      </c>
      <c r="E406" s="26" t="s">
        <v>808</v>
      </c>
      <c r="F406" s="181" t="s">
        <v>2269</v>
      </c>
      <c r="G406" s="26" t="s">
        <v>808</v>
      </c>
      <c r="H406" s="156" t="s">
        <v>2269</v>
      </c>
      <c r="I406" s="156"/>
    </row>
    <row r="407" spans="1:9" ht="20.5" customHeight="1">
      <c r="A407" s="27" t="s">
        <v>2270</v>
      </c>
      <c r="B407" s="17" t="s">
        <v>1406</v>
      </c>
      <c r="C407" s="17" t="s">
        <v>1420</v>
      </c>
      <c r="D407" s="17" t="s">
        <v>2568</v>
      </c>
      <c r="E407" s="26" t="s">
        <v>1961</v>
      </c>
      <c r="F407" s="181"/>
      <c r="G407" s="26" t="s">
        <v>808</v>
      </c>
      <c r="H407" s="156" t="s">
        <v>2271</v>
      </c>
      <c r="I407" s="156" t="s">
        <v>2688</v>
      </c>
    </row>
    <row r="408" spans="1:9" ht="20.5" customHeight="1">
      <c r="A408" s="27" t="s">
        <v>2272</v>
      </c>
      <c r="B408" s="17" t="s">
        <v>1406</v>
      </c>
      <c r="C408" s="17" t="s">
        <v>1420</v>
      </c>
      <c r="D408" s="17" t="s">
        <v>2569</v>
      </c>
      <c r="E408" s="26" t="s">
        <v>1961</v>
      </c>
      <c r="F408" s="181"/>
      <c r="G408" s="26" t="s">
        <v>808</v>
      </c>
      <c r="H408" s="156" t="s">
        <v>2273</v>
      </c>
      <c r="I408" s="156" t="s">
        <v>2688</v>
      </c>
    </row>
    <row r="409" spans="1:9" ht="20.5" customHeight="1">
      <c r="A409" s="27" t="s">
        <v>2274</v>
      </c>
      <c r="B409" s="17" t="s">
        <v>1406</v>
      </c>
      <c r="C409" s="17" t="s">
        <v>1420</v>
      </c>
      <c r="D409" s="17" t="s">
        <v>2570</v>
      </c>
      <c r="E409" s="26" t="s">
        <v>1961</v>
      </c>
      <c r="F409" s="181"/>
      <c r="G409" s="26" t="s">
        <v>808</v>
      </c>
      <c r="H409" s="156" t="s">
        <v>2275</v>
      </c>
      <c r="I409" s="156" t="s">
        <v>2688</v>
      </c>
    </row>
    <row r="410" spans="1:9" ht="20.5" customHeight="1">
      <c r="A410" s="27" t="s">
        <v>1421</v>
      </c>
      <c r="B410" s="17" t="s">
        <v>1406</v>
      </c>
      <c r="C410" s="17" t="s">
        <v>1420</v>
      </c>
      <c r="D410" s="17" t="s">
        <v>2571</v>
      </c>
      <c r="E410" s="26" t="s">
        <v>1961</v>
      </c>
      <c r="F410" s="181"/>
      <c r="G410" s="26" t="s">
        <v>808</v>
      </c>
      <c r="H410" s="156" t="s">
        <v>2276</v>
      </c>
      <c r="I410" s="156" t="s">
        <v>2688</v>
      </c>
    </row>
    <row r="411" spans="1:9" ht="20.5" customHeight="1">
      <c r="A411" s="27" t="s">
        <v>1422</v>
      </c>
      <c r="B411" s="17" t="s">
        <v>1406</v>
      </c>
      <c r="C411" s="17" t="s">
        <v>1420</v>
      </c>
      <c r="D411" s="17" t="s">
        <v>2571</v>
      </c>
      <c r="E411" s="26" t="s">
        <v>1961</v>
      </c>
      <c r="F411" s="181"/>
      <c r="G411" s="26" t="s">
        <v>808</v>
      </c>
      <c r="H411" s="156" t="s">
        <v>2277</v>
      </c>
      <c r="I411" s="156" t="s">
        <v>2688</v>
      </c>
    </row>
    <row r="412" spans="1:9" ht="20.5" customHeight="1">
      <c r="A412" s="27" t="s">
        <v>1419</v>
      </c>
      <c r="B412" s="17" t="s">
        <v>1406</v>
      </c>
      <c r="C412" s="17" t="s">
        <v>1420</v>
      </c>
      <c r="D412" s="17" t="s">
        <v>2571</v>
      </c>
      <c r="E412" s="26" t="s">
        <v>1961</v>
      </c>
      <c r="F412" s="181"/>
      <c r="G412" s="26" t="s">
        <v>808</v>
      </c>
      <c r="H412" s="156" t="s">
        <v>2278</v>
      </c>
      <c r="I412" s="156" t="s">
        <v>2688</v>
      </c>
    </row>
    <row r="413" spans="1:9" ht="20.5" customHeight="1">
      <c r="A413" s="27" t="s">
        <v>2279</v>
      </c>
      <c r="B413" s="17" t="s">
        <v>1406</v>
      </c>
      <c r="C413" s="17" t="s">
        <v>1420</v>
      </c>
      <c r="D413" s="17" t="s">
        <v>2571</v>
      </c>
      <c r="E413" s="26" t="s">
        <v>1961</v>
      </c>
      <c r="F413" s="181"/>
      <c r="G413" s="26" t="s">
        <v>808</v>
      </c>
      <c r="H413" s="156" t="s">
        <v>2280</v>
      </c>
      <c r="I413" s="156" t="s">
        <v>2688</v>
      </c>
    </row>
    <row r="414" spans="1:9" ht="20.5" customHeight="1">
      <c r="A414" s="27" t="s">
        <v>2281</v>
      </c>
      <c r="B414" s="17" t="s">
        <v>1406</v>
      </c>
      <c r="C414" s="17" t="s">
        <v>1420</v>
      </c>
      <c r="D414" s="17" t="s">
        <v>2568</v>
      </c>
      <c r="E414" s="26" t="s">
        <v>1961</v>
      </c>
      <c r="F414" s="181"/>
      <c r="G414" s="156" t="s">
        <v>808</v>
      </c>
      <c r="H414" s="156" t="s">
        <v>2282</v>
      </c>
      <c r="I414" s="156" t="s">
        <v>2688</v>
      </c>
    </row>
    <row r="415" spans="1:9" ht="20.5" customHeight="1">
      <c r="A415" s="27" t="s">
        <v>2283</v>
      </c>
      <c r="B415" s="17" t="s">
        <v>1406</v>
      </c>
      <c r="C415" s="17" t="s">
        <v>1420</v>
      </c>
      <c r="D415" s="17" t="s">
        <v>2568</v>
      </c>
      <c r="E415" s="26" t="s">
        <v>1961</v>
      </c>
      <c r="F415" s="181"/>
      <c r="G415" s="26" t="s">
        <v>808</v>
      </c>
      <c r="H415" s="156" t="s">
        <v>2284</v>
      </c>
      <c r="I415" s="156" t="s">
        <v>2688</v>
      </c>
    </row>
    <row r="416" spans="1:9" ht="20.5" customHeight="1">
      <c r="A416" s="27" t="s">
        <v>2285</v>
      </c>
      <c r="B416" s="17" t="s">
        <v>1406</v>
      </c>
      <c r="C416" s="17" t="s">
        <v>1420</v>
      </c>
      <c r="D416" s="17" t="s">
        <v>2569</v>
      </c>
      <c r="E416" s="26" t="s">
        <v>1961</v>
      </c>
      <c r="F416" s="181"/>
      <c r="G416" s="26" t="s">
        <v>808</v>
      </c>
      <c r="H416" s="156" t="s">
        <v>2286</v>
      </c>
      <c r="I416" s="156" t="s">
        <v>2688</v>
      </c>
    </row>
    <row r="417" spans="1:9" ht="20.5" customHeight="1">
      <c r="A417" s="27" t="s">
        <v>1423</v>
      </c>
      <c r="B417" s="17" t="s">
        <v>1406</v>
      </c>
      <c r="C417" s="17" t="s">
        <v>1424</v>
      </c>
      <c r="D417" s="17" t="s">
        <v>1425</v>
      </c>
      <c r="E417" s="26" t="s">
        <v>808</v>
      </c>
      <c r="F417" s="181" t="s">
        <v>1426</v>
      </c>
      <c r="G417" s="26" t="s">
        <v>839</v>
      </c>
      <c r="H417" s="156"/>
      <c r="I417" s="156" t="s">
        <v>2611</v>
      </c>
    </row>
    <row r="418" spans="1:9" ht="20.5" customHeight="1">
      <c r="A418" s="27" t="s">
        <v>2287</v>
      </c>
      <c r="B418" s="17" t="s">
        <v>1406</v>
      </c>
      <c r="C418" s="17" t="s">
        <v>1690</v>
      </c>
      <c r="D418" s="17"/>
      <c r="E418" s="26" t="s">
        <v>808</v>
      </c>
      <c r="F418" s="181" t="s">
        <v>2288</v>
      </c>
      <c r="G418" s="26" t="s">
        <v>808</v>
      </c>
      <c r="H418" s="156" t="s">
        <v>2288</v>
      </c>
      <c r="I418" s="156" t="s">
        <v>2689</v>
      </c>
    </row>
    <row r="419" spans="1:9" ht="20.5" customHeight="1">
      <c r="A419" s="27" t="s">
        <v>2289</v>
      </c>
      <c r="B419" s="17" t="s">
        <v>1440</v>
      </c>
      <c r="C419" s="17" t="s">
        <v>1609</v>
      </c>
      <c r="D419" s="17"/>
      <c r="E419" s="26" t="s">
        <v>808</v>
      </c>
      <c r="F419" s="181" t="s">
        <v>1441</v>
      </c>
      <c r="G419" s="26" t="s">
        <v>808</v>
      </c>
      <c r="H419" s="156" t="s">
        <v>1441</v>
      </c>
      <c r="I419" s="156" t="s">
        <v>2690</v>
      </c>
    </row>
    <row r="420" spans="1:9" ht="20.5" customHeight="1">
      <c r="A420" s="27" t="s">
        <v>1455</v>
      </c>
      <c r="B420" s="17" t="s">
        <v>1456</v>
      </c>
      <c r="C420" s="17" t="s">
        <v>951</v>
      </c>
      <c r="D420" s="17" t="s">
        <v>1457</v>
      </c>
      <c r="E420" s="26" t="s">
        <v>808</v>
      </c>
      <c r="F420" s="181" t="s">
        <v>1458</v>
      </c>
      <c r="G420" s="26" t="s">
        <v>808</v>
      </c>
      <c r="H420" s="156" t="s">
        <v>1458</v>
      </c>
      <c r="I420" s="156" t="s">
        <v>2622</v>
      </c>
    </row>
    <row r="421" spans="1:9" ht="20.5" customHeight="1">
      <c r="A421" s="27" t="s">
        <v>1459</v>
      </c>
      <c r="B421" s="16" t="s">
        <v>1456</v>
      </c>
      <c r="C421" s="16" t="s">
        <v>951</v>
      </c>
      <c r="D421" s="16" t="s">
        <v>2572</v>
      </c>
      <c r="E421" s="26" t="s">
        <v>808</v>
      </c>
      <c r="F421" s="181" t="s">
        <v>1460</v>
      </c>
      <c r="G421" s="26" t="s">
        <v>808</v>
      </c>
      <c r="H421" s="156" t="s">
        <v>1460</v>
      </c>
      <c r="I421" s="156" t="s">
        <v>2622</v>
      </c>
    </row>
    <row r="422" spans="1:9" ht="20.5" customHeight="1">
      <c r="A422" s="27" t="s">
        <v>1461</v>
      </c>
      <c r="B422" s="16" t="s">
        <v>1456</v>
      </c>
      <c r="C422" s="16" t="s">
        <v>951</v>
      </c>
      <c r="D422" s="16" t="s">
        <v>1462</v>
      </c>
      <c r="E422" s="26" t="s">
        <v>808</v>
      </c>
      <c r="F422" s="181" t="s">
        <v>1463</v>
      </c>
      <c r="G422" s="26" t="s">
        <v>808</v>
      </c>
      <c r="H422" s="156" t="s">
        <v>1463</v>
      </c>
      <c r="I422" s="156" t="s">
        <v>2622</v>
      </c>
    </row>
    <row r="423" spans="1:9" ht="20.5" customHeight="1">
      <c r="A423" s="27" t="s">
        <v>1464</v>
      </c>
      <c r="B423" s="16" t="s">
        <v>1456</v>
      </c>
      <c r="C423" s="16" t="s">
        <v>951</v>
      </c>
      <c r="D423" s="16" t="s">
        <v>1465</v>
      </c>
      <c r="E423" s="26" t="s">
        <v>808</v>
      </c>
      <c r="F423" s="181" t="s">
        <v>1466</v>
      </c>
      <c r="G423" s="26" t="s">
        <v>808</v>
      </c>
      <c r="H423" s="156" t="s">
        <v>1466</v>
      </c>
      <c r="I423" s="156" t="s">
        <v>2622</v>
      </c>
    </row>
    <row r="424" spans="1:9" ht="20.5" customHeight="1">
      <c r="A424" s="27" t="s">
        <v>1467</v>
      </c>
      <c r="B424" s="16" t="s">
        <v>1456</v>
      </c>
      <c r="C424" s="16" t="s">
        <v>951</v>
      </c>
      <c r="D424" s="16" t="s">
        <v>1468</v>
      </c>
      <c r="E424" s="26" t="s">
        <v>808</v>
      </c>
      <c r="F424" s="181" t="s">
        <v>1469</v>
      </c>
      <c r="G424" s="26" t="s">
        <v>808</v>
      </c>
      <c r="H424" s="156" t="s">
        <v>1469</v>
      </c>
      <c r="I424" s="156" t="s">
        <v>2622</v>
      </c>
    </row>
    <row r="425" spans="1:9" ht="20.5" customHeight="1">
      <c r="A425" s="27" t="s">
        <v>1254</v>
      </c>
      <c r="B425" s="16" t="s">
        <v>1255</v>
      </c>
      <c r="C425" s="16" t="s">
        <v>951</v>
      </c>
      <c r="D425" s="16"/>
      <c r="E425" s="26" t="s">
        <v>808</v>
      </c>
      <c r="F425" s="181" t="s">
        <v>2290</v>
      </c>
      <c r="G425" s="26" t="s">
        <v>808</v>
      </c>
      <c r="H425" s="156" t="s">
        <v>1256</v>
      </c>
      <c r="I425" s="156"/>
    </row>
    <row r="426" spans="1:9" ht="20.5" customHeight="1">
      <c r="A426" s="27" t="s">
        <v>1638</v>
      </c>
      <c r="B426" s="16" t="s">
        <v>1622</v>
      </c>
      <c r="C426" s="16" t="s">
        <v>1639</v>
      </c>
      <c r="D426" s="16"/>
      <c r="E426" s="26" t="s">
        <v>808</v>
      </c>
      <c r="F426" s="181" t="s">
        <v>1640</v>
      </c>
      <c r="G426" s="26" t="s">
        <v>808</v>
      </c>
      <c r="H426" s="156" t="s">
        <v>1640</v>
      </c>
      <c r="I426" s="156"/>
    </row>
    <row r="427" spans="1:9" ht="20.5" customHeight="1">
      <c r="A427" s="27" t="s">
        <v>1641</v>
      </c>
      <c r="B427" s="16" t="s">
        <v>1622</v>
      </c>
      <c r="C427" s="16" t="s">
        <v>1642</v>
      </c>
      <c r="D427" s="16" t="s">
        <v>1643</v>
      </c>
      <c r="E427" s="26" t="s">
        <v>808</v>
      </c>
      <c r="F427" s="181" t="s">
        <v>2291</v>
      </c>
      <c r="G427" s="26" t="s">
        <v>808</v>
      </c>
      <c r="H427" s="156" t="s">
        <v>2291</v>
      </c>
      <c r="I427" s="156"/>
    </row>
    <row r="428" spans="1:9" ht="20.5" customHeight="1">
      <c r="A428" s="27" t="s">
        <v>1644</v>
      </c>
      <c r="B428" s="17" t="s">
        <v>1622</v>
      </c>
      <c r="C428" s="17" t="s">
        <v>1642</v>
      </c>
      <c r="D428" s="17" t="s">
        <v>1643</v>
      </c>
      <c r="E428" s="26" t="s">
        <v>808</v>
      </c>
      <c r="F428" s="181" t="s">
        <v>2291</v>
      </c>
      <c r="G428" s="26" t="s">
        <v>808</v>
      </c>
      <c r="H428" s="156" t="s">
        <v>2291</v>
      </c>
      <c r="I428" s="156"/>
    </row>
    <row r="429" spans="1:9" ht="20.5" customHeight="1">
      <c r="A429" s="27" t="s">
        <v>1628</v>
      </c>
      <c r="B429" s="17" t="s">
        <v>1622</v>
      </c>
      <c r="C429" s="17" t="s">
        <v>2292</v>
      </c>
      <c r="D429" s="17" t="s">
        <v>2573</v>
      </c>
      <c r="E429" s="26" t="s">
        <v>814</v>
      </c>
      <c r="F429" s="181" t="s">
        <v>1629</v>
      </c>
      <c r="G429" s="26" t="s">
        <v>839</v>
      </c>
      <c r="H429" s="156"/>
      <c r="I429" s="156" t="s">
        <v>2617</v>
      </c>
    </row>
    <row r="430" spans="1:9" ht="20.5" customHeight="1">
      <c r="A430" s="27" t="s">
        <v>1630</v>
      </c>
      <c r="B430" s="17" t="s">
        <v>1622</v>
      </c>
      <c r="C430" s="17" t="s">
        <v>951</v>
      </c>
      <c r="D430" s="17" t="s">
        <v>1631</v>
      </c>
      <c r="E430" s="26" t="s">
        <v>808</v>
      </c>
      <c r="F430" s="181" t="s">
        <v>1632</v>
      </c>
      <c r="G430" s="26" t="s">
        <v>808</v>
      </c>
      <c r="H430" s="156" t="s">
        <v>1632</v>
      </c>
      <c r="I430" s="156" t="s">
        <v>1633</v>
      </c>
    </row>
    <row r="431" spans="1:9" ht="20.5" customHeight="1">
      <c r="A431" s="27" t="s">
        <v>1634</v>
      </c>
      <c r="B431" s="17" t="s">
        <v>1622</v>
      </c>
      <c r="C431" s="17" t="s">
        <v>951</v>
      </c>
      <c r="D431" s="17" t="s">
        <v>1635</v>
      </c>
      <c r="E431" s="26" t="s">
        <v>808</v>
      </c>
      <c r="F431" s="181" t="s">
        <v>2293</v>
      </c>
      <c r="G431" s="26" t="s">
        <v>839</v>
      </c>
      <c r="H431" s="156" t="s">
        <v>1633</v>
      </c>
      <c r="I431" s="156" t="s">
        <v>1633</v>
      </c>
    </row>
    <row r="432" spans="1:9" ht="20.5" customHeight="1">
      <c r="A432" s="27" t="s">
        <v>1636</v>
      </c>
      <c r="B432" s="17" t="s">
        <v>1622</v>
      </c>
      <c r="C432" s="17" t="s">
        <v>951</v>
      </c>
      <c r="D432" s="17" t="s">
        <v>1637</v>
      </c>
      <c r="E432" s="26" t="s">
        <v>1961</v>
      </c>
      <c r="F432" s="181" t="s">
        <v>1633</v>
      </c>
      <c r="G432" s="26" t="s">
        <v>808</v>
      </c>
      <c r="H432" s="156" t="s">
        <v>2293</v>
      </c>
      <c r="I432" s="156" t="s">
        <v>1633</v>
      </c>
    </row>
    <row r="433" spans="1:9" ht="20.5" customHeight="1">
      <c r="A433" s="27" t="s">
        <v>1621</v>
      </c>
      <c r="B433" s="16" t="s">
        <v>1622</v>
      </c>
      <c r="C433" s="16" t="s">
        <v>1623</v>
      </c>
      <c r="D433" s="16" t="s">
        <v>1624</v>
      </c>
      <c r="E433" s="26" t="s">
        <v>808</v>
      </c>
      <c r="F433" s="181" t="s">
        <v>1625</v>
      </c>
      <c r="G433" s="26" t="s">
        <v>839</v>
      </c>
      <c r="H433" s="156"/>
      <c r="I433" s="156" t="s">
        <v>2691</v>
      </c>
    </row>
    <row r="434" spans="1:9" ht="20.5" customHeight="1">
      <c r="A434" s="27" t="s">
        <v>1626</v>
      </c>
      <c r="B434" s="16" t="s">
        <v>1622</v>
      </c>
      <c r="C434" s="16" t="s">
        <v>1623</v>
      </c>
      <c r="D434" s="16" t="s">
        <v>1627</v>
      </c>
      <c r="E434" s="26" t="s">
        <v>808</v>
      </c>
      <c r="F434" s="181" t="s">
        <v>1625</v>
      </c>
      <c r="G434" s="26" t="s">
        <v>839</v>
      </c>
      <c r="H434" s="156"/>
      <c r="I434" s="156" t="s">
        <v>2691</v>
      </c>
    </row>
    <row r="435" spans="1:9" ht="20.5" customHeight="1">
      <c r="A435" s="27" t="s">
        <v>2294</v>
      </c>
      <c r="B435" s="16" t="s">
        <v>1622</v>
      </c>
      <c r="C435" s="16" t="s">
        <v>1623</v>
      </c>
      <c r="D435" s="16" t="s">
        <v>2574</v>
      </c>
      <c r="E435" s="26" t="s">
        <v>1961</v>
      </c>
      <c r="F435" s="181"/>
      <c r="G435" s="26" t="s">
        <v>808</v>
      </c>
      <c r="H435" s="156" t="s">
        <v>1625</v>
      </c>
      <c r="I435" s="156" t="s">
        <v>2671</v>
      </c>
    </row>
    <row r="436" spans="1:9" ht="20.5" customHeight="1">
      <c r="A436" s="27" t="s">
        <v>1645</v>
      </c>
      <c r="B436" s="16" t="s">
        <v>1622</v>
      </c>
      <c r="C436" s="16" t="s">
        <v>1646</v>
      </c>
      <c r="D436" s="16" t="s">
        <v>1647</v>
      </c>
      <c r="E436" s="26"/>
      <c r="F436" s="181"/>
      <c r="G436" s="26" t="s">
        <v>814</v>
      </c>
      <c r="H436" s="156"/>
      <c r="I436" s="156" t="s">
        <v>2692</v>
      </c>
    </row>
    <row r="437" spans="1:9" ht="20.5" customHeight="1">
      <c r="A437" s="27" t="s">
        <v>1548</v>
      </c>
      <c r="B437" s="16" t="s">
        <v>1549</v>
      </c>
      <c r="C437" s="16" t="s">
        <v>2295</v>
      </c>
      <c r="D437" s="16" t="s">
        <v>1259</v>
      </c>
      <c r="E437" s="26" t="s">
        <v>808</v>
      </c>
      <c r="F437" s="181" t="s">
        <v>2296</v>
      </c>
      <c r="G437" s="26" t="s">
        <v>808</v>
      </c>
      <c r="H437" s="156" t="s">
        <v>2297</v>
      </c>
      <c r="I437" s="156"/>
    </row>
    <row r="438" spans="1:9" ht="20.5" customHeight="1">
      <c r="A438" s="27" t="s">
        <v>1550</v>
      </c>
      <c r="B438" s="16" t="s">
        <v>1549</v>
      </c>
      <c r="C438" s="16" t="s">
        <v>2295</v>
      </c>
      <c r="D438" s="16" t="s">
        <v>1259</v>
      </c>
      <c r="E438" s="26" t="s">
        <v>808</v>
      </c>
      <c r="F438" s="181" t="s">
        <v>2296</v>
      </c>
      <c r="G438" s="26" t="s">
        <v>808</v>
      </c>
      <c r="H438" s="156" t="s">
        <v>2297</v>
      </c>
      <c r="I438" s="156"/>
    </row>
    <row r="439" spans="1:9" ht="20.5" customHeight="1">
      <c r="A439" s="27" t="s">
        <v>1551</v>
      </c>
      <c r="B439" s="16" t="s">
        <v>1549</v>
      </c>
      <c r="C439" s="16" t="s">
        <v>2295</v>
      </c>
      <c r="D439" s="16" t="s">
        <v>1259</v>
      </c>
      <c r="E439" s="26" t="s">
        <v>808</v>
      </c>
      <c r="F439" s="181" t="s">
        <v>2296</v>
      </c>
      <c r="G439" s="26" t="s">
        <v>808</v>
      </c>
      <c r="H439" s="156" t="s">
        <v>2297</v>
      </c>
      <c r="I439" s="156"/>
    </row>
    <row r="440" spans="1:9" ht="20.5" customHeight="1">
      <c r="A440" s="27" t="s">
        <v>1552</v>
      </c>
      <c r="B440" s="16" t="s">
        <v>1549</v>
      </c>
      <c r="C440" s="16" t="s">
        <v>2295</v>
      </c>
      <c r="D440" s="16" t="s">
        <v>1259</v>
      </c>
      <c r="E440" s="26" t="s">
        <v>808</v>
      </c>
      <c r="F440" s="181" t="s">
        <v>2296</v>
      </c>
      <c r="G440" s="26" t="s">
        <v>808</v>
      </c>
      <c r="H440" s="156" t="s">
        <v>2297</v>
      </c>
      <c r="I440" s="156"/>
    </row>
    <row r="441" spans="1:9" ht="20.5" customHeight="1">
      <c r="A441" s="27" t="s">
        <v>1553</v>
      </c>
      <c r="B441" s="16" t="s">
        <v>1549</v>
      </c>
      <c r="C441" s="16" t="s">
        <v>2295</v>
      </c>
      <c r="D441" s="16" t="s">
        <v>1259</v>
      </c>
      <c r="E441" s="26" t="s">
        <v>808</v>
      </c>
      <c r="F441" s="181" t="s">
        <v>2296</v>
      </c>
      <c r="G441" s="26" t="s">
        <v>808</v>
      </c>
      <c r="H441" s="156" t="s">
        <v>2297</v>
      </c>
      <c r="I441" s="156"/>
    </row>
    <row r="442" spans="1:9" ht="20.5" customHeight="1">
      <c r="A442" s="27" t="s">
        <v>1554</v>
      </c>
      <c r="B442" s="16" t="s">
        <v>1555</v>
      </c>
      <c r="C442" s="16" t="s">
        <v>1556</v>
      </c>
      <c r="D442" s="16" t="s">
        <v>1557</v>
      </c>
      <c r="E442" s="26" t="s">
        <v>814</v>
      </c>
      <c r="F442" s="181"/>
      <c r="G442" s="26" t="s">
        <v>2298</v>
      </c>
      <c r="H442" s="156"/>
      <c r="I442" s="156" t="s">
        <v>2693</v>
      </c>
    </row>
    <row r="443" spans="1:9" ht="20.5" customHeight="1">
      <c r="A443" s="27" t="s">
        <v>1558</v>
      </c>
      <c r="B443" s="16" t="s">
        <v>1555</v>
      </c>
      <c r="C443" s="16" t="s">
        <v>1556</v>
      </c>
      <c r="D443" s="16" t="s">
        <v>1557</v>
      </c>
      <c r="E443" s="26" t="s">
        <v>814</v>
      </c>
      <c r="F443" s="181"/>
      <c r="G443" s="26" t="s">
        <v>2298</v>
      </c>
      <c r="H443" s="156"/>
      <c r="I443" s="156" t="s">
        <v>2693</v>
      </c>
    </row>
    <row r="444" spans="1:9" ht="20.5" customHeight="1">
      <c r="A444" s="27" t="s">
        <v>1689</v>
      </c>
      <c r="B444" s="16" t="s">
        <v>1681</v>
      </c>
      <c r="C444" s="16" t="s">
        <v>1690</v>
      </c>
      <c r="D444" s="16" t="s">
        <v>1691</v>
      </c>
      <c r="E444" s="26" t="s">
        <v>808</v>
      </c>
      <c r="F444" s="181" t="s">
        <v>2299</v>
      </c>
      <c r="G444" s="26" t="s">
        <v>808</v>
      </c>
      <c r="H444" s="156" t="s">
        <v>2299</v>
      </c>
      <c r="I444" s="156" t="s">
        <v>2694</v>
      </c>
    </row>
    <row r="445" spans="1:9" ht="20.5" customHeight="1">
      <c r="A445" s="27" t="s">
        <v>1683</v>
      </c>
      <c r="B445" s="16" t="s">
        <v>1681</v>
      </c>
      <c r="C445" s="16" t="s">
        <v>1684</v>
      </c>
      <c r="D445" s="16" t="s">
        <v>1685</v>
      </c>
      <c r="E445" s="26" t="s">
        <v>808</v>
      </c>
      <c r="F445" s="181" t="s">
        <v>2300</v>
      </c>
      <c r="G445" s="26" t="s">
        <v>808</v>
      </c>
      <c r="H445" s="156" t="s">
        <v>2300</v>
      </c>
      <c r="I445" s="156" t="s">
        <v>2694</v>
      </c>
    </row>
    <row r="446" spans="1:9" ht="20.5" customHeight="1">
      <c r="A446" s="27" t="s">
        <v>2301</v>
      </c>
      <c r="B446" s="16" t="s">
        <v>1681</v>
      </c>
      <c r="C446" s="16" t="s">
        <v>2302</v>
      </c>
      <c r="D446" s="16" t="s">
        <v>2575</v>
      </c>
      <c r="E446" s="26" t="s">
        <v>808</v>
      </c>
      <c r="F446" s="181" t="s">
        <v>2303</v>
      </c>
      <c r="G446" s="26" t="s">
        <v>839</v>
      </c>
      <c r="H446" s="156"/>
      <c r="I446" s="156" t="s">
        <v>2695</v>
      </c>
    </row>
    <row r="447" spans="1:9" ht="20.5" customHeight="1">
      <c r="A447" s="27" t="s">
        <v>2304</v>
      </c>
      <c r="B447" s="16" t="s">
        <v>1681</v>
      </c>
      <c r="C447" s="16" t="s">
        <v>2302</v>
      </c>
      <c r="D447" s="16" t="s">
        <v>2575</v>
      </c>
      <c r="E447" s="26" t="s">
        <v>1961</v>
      </c>
      <c r="F447" s="181"/>
      <c r="G447" s="26" t="s">
        <v>814</v>
      </c>
      <c r="H447" s="156" t="s">
        <v>2305</v>
      </c>
      <c r="I447" s="156" t="s">
        <v>2695</v>
      </c>
    </row>
    <row r="448" spans="1:9" ht="20.5" customHeight="1">
      <c r="A448" s="27" t="s">
        <v>2306</v>
      </c>
      <c r="B448" s="16" t="s">
        <v>1681</v>
      </c>
      <c r="C448" s="16" t="s">
        <v>2302</v>
      </c>
      <c r="D448" s="16" t="s">
        <v>2575</v>
      </c>
      <c r="E448" s="26" t="s">
        <v>814</v>
      </c>
      <c r="F448" s="181"/>
      <c r="G448" s="26" t="s">
        <v>814</v>
      </c>
      <c r="H448" s="156"/>
      <c r="I448" s="156" t="s">
        <v>2695</v>
      </c>
    </row>
    <row r="449" spans="1:9" ht="20.5" customHeight="1">
      <c r="A449" s="27" t="s">
        <v>2307</v>
      </c>
      <c r="B449" s="17" t="s">
        <v>1681</v>
      </c>
      <c r="C449" s="17" t="s">
        <v>2302</v>
      </c>
      <c r="D449" s="17" t="s">
        <v>2575</v>
      </c>
      <c r="E449" s="26" t="s">
        <v>1961</v>
      </c>
      <c r="F449" s="181"/>
      <c r="G449" s="26" t="s">
        <v>814</v>
      </c>
      <c r="H449" s="156"/>
      <c r="I449" s="156" t="s">
        <v>2695</v>
      </c>
    </row>
    <row r="450" spans="1:9" ht="20.5" customHeight="1">
      <c r="A450" s="27" t="s">
        <v>1686</v>
      </c>
      <c r="B450" s="16" t="s">
        <v>1681</v>
      </c>
      <c r="C450" s="16" t="s">
        <v>890</v>
      </c>
      <c r="D450" s="16" t="s">
        <v>1688</v>
      </c>
      <c r="E450" s="26" t="s">
        <v>814</v>
      </c>
      <c r="F450" s="181"/>
      <c r="G450" s="26" t="s">
        <v>814</v>
      </c>
      <c r="H450" s="156"/>
      <c r="I450" s="156"/>
    </row>
    <row r="451" spans="1:9" ht="20.5" customHeight="1">
      <c r="A451" s="27" t="s">
        <v>1680</v>
      </c>
      <c r="B451" s="16" t="s">
        <v>1681</v>
      </c>
      <c r="C451" s="16" t="s">
        <v>1682</v>
      </c>
      <c r="D451" s="16"/>
      <c r="E451" s="26" t="s">
        <v>808</v>
      </c>
      <c r="F451" s="181" t="s">
        <v>2308</v>
      </c>
      <c r="G451" s="26" t="s">
        <v>808</v>
      </c>
      <c r="H451" s="156" t="s">
        <v>2308</v>
      </c>
      <c r="I451" s="156" t="s">
        <v>2696</v>
      </c>
    </row>
    <row r="452" spans="1:9" ht="20.5" customHeight="1">
      <c r="A452" s="27" t="s">
        <v>2309</v>
      </c>
      <c r="B452" s="16" t="s">
        <v>1442</v>
      </c>
      <c r="C452" s="16" t="s">
        <v>919</v>
      </c>
      <c r="D452" s="16" t="s">
        <v>2576</v>
      </c>
      <c r="E452" s="26" t="s">
        <v>808</v>
      </c>
      <c r="F452" s="181" t="s">
        <v>2310</v>
      </c>
      <c r="G452" s="26" t="s">
        <v>808</v>
      </c>
      <c r="H452" s="156" t="s">
        <v>2310</v>
      </c>
      <c r="I452" s="156" t="s">
        <v>2622</v>
      </c>
    </row>
    <row r="453" spans="1:9" ht="20.5" customHeight="1">
      <c r="A453" s="27" t="s">
        <v>2311</v>
      </c>
      <c r="B453" s="16" t="s">
        <v>1442</v>
      </c>
      <c r="C453" s="16" t="s">
        <v>919</v>
      </c>
      <c r="D453" s="16" t="s">
        <v>2577</v>
      </c>
      <c r="E453" s="26" t="s">
        <v>808</v>
      </c>
      <c r="F453" s="181" t="s">
        <v>2310</v>
      </c>
      <c r="G453" s="26" t="s">
        <v>808</v>
      </c>
      <c r="H453" s="156" t="s">
        <v>2310</v>
      </c>
      <c r="I453" s="156" t="s">
        <v>2697</v>
      </c>
    </row>
    <row r="454" spans="1:9" ht="20.5" customHeight="1">
      <c r="A454" s="27" t="s">
        <v>2312</v>
      </c>
      <c r="B454" s="16" t="s">
        <v>1442</v>
      </c>
      <c r="C454" s="16" t="s">
        <v>919</v>
      </c>
      <c r="D454" s="16" t="s">
        <v>2578</v>
      </c>
      <c r="E454" s="26" t="s">
        <v>808</v>
      </c>
      <c r="F454" s="181" t="s">
        <v>2313</v>
      </c>
      <c r="G454" s="26" t="s">
        <v>808</v>
      </c>
      <c r="H454" s="156" t="s">
        <v>2313</v>
      </c>
      <c r="I454" s="156"/>
    </row>
    <row r="455" spans="1:9" ht="20.5" customHeight="1">
      <c r="A455" s="27" t="s">
        <v>2314</v>
      </c>
      <c r="B455" s="16" t="s">
        <v>1442</v>
      </c>
      <c r="C455" s="16" t="s">
        <v>919</v>
      </c>
      <c r="D455" s="16" t="s">
        <v>2579</v>
      </c>
      <c r="E455" s="26" t="s">
        <v>808</v>
      </c>
      <c r="F455" s="181" t="s">
        <v>2315</v>
      </c>
      <c r="G455" s="26" t="s">
        <v>808</v>
      </c>
      <c r="H455" s="156" t="s">
        <v>2315</v>
      </c>
      <c r="I455" s="156" t="s">
        <v>2622</v>
      </c>
    </row>
    <row r="456" spans="1:9" ht="20.5" customHeight="1">
      <c r="A456" s="27" t="s">
        <v>2316</v>
      </c>
      <c r="B456" s="16" t="s">
        <v>1442</v>
      </c>
      <c r="C456" s="16" t="s">
        <v>919</v>
      </c>
      <c r="D456" s="16" t="s">
        <v>2580</v>
      </c>
      <c r="E456" s="26" t="s">
        <v>808</v>
      </c>
      <c r="F456" s="181" t="s">
        <v>2315</v>
      </c>
      <c r="G456" s="156" t="s">
        <v>808</v>
      </c>
      <c r="H456" s="156" t="s">
        <v>2315</v>
      </c>
      <c r="I456" s="156" t="s">
        <v>2697</v>
      </c>
    </row>
    <row r="457" spans="1:9" ht="20.5" customHeight="1">
      <c r="A457" s="27" t="s">
        <v>1561</v>
      </c>
      <c r="B457" s="16" t="s">
        <v>1562</v>
      </c>
      <c r="C457" s="16" t="s">
        <v>1563</v>
      </c>
      <c r="D457" s="16" t="s">
        <v>1564</v>
      </c>
      <c r="E457" s="26" t="s">
        <v>814</v>
      </c>
      <c r="F457" s="181" t="s">
        <v>1565</v>
      </c>
      <c r="G457" s="156"/>
      <c r="H457" s="156"/>
      <c r="I457" s="156" t="s">
        <v>2622</v>
      </c>
    </row>
    <row r="458" spans="1:9" ht="20.5" customHeight="1">
      <c r="A458" s="27" t="s">
        <v>1566</v>
      </c>
      <c r="B458" s="16" t="s">
        <v>1562</v>
      </c>
      <c r="C458" s="16" t="s">
        <v>1563</v>
      </c>
      <c r="D458" s="16" t="s">
        <v>1564</v>
      </c>
      <c r="E458" s="26" t="s">
        <v>814</v>
      </c>
      <c r="F458" s="181" t="s">
        <v>1565</v>
      </c>
      <c r="G458" s="156"/>
      <c r="H458" s="156"/>
      <c r="I458" s="156" t="s">
        <v>2622</v>
      </c>
    </row>
    <row r="459" spans="1:9" ht="20.5" customHeight="1">
      <c r="A459" s="27" t="s">
        <v>1567</v>
      </c>
      <c r="B459" s="16" t="s">
        <v>1562</v>
      </c>
      <c r="C459" s="16" t="s">
        <v>1563</v>
      </c>
      <c r="D459" s="16" t="s">
        <v>1564</v>
      </c>
      <c r="E459" s="26" t="s">
        <v>814</v>
      </c>
      <c r="F459" s="181" t="s">
        <v>1565</v>
      </c>
      <c r="G459" s="156"/>
      <c r="H459" s="156"/>
      <c r="I459" s="156" t="s">
        <v>2622</v>
      </c>
    </row>
    <row r="460" spans="1:9" ht="20.5" customHeight="1">
      <c r="A460" s="27" t="s">
        <v>1128</v>
      </c>
      <c r="B460" s="16" t="s">
        <v>1129</v>
      </c>
      <c r="C460" s="16" t="s">
        <v>2317</v>
      </c>
      <c r="D460" s="16" t="s">
        <v>2581</v>
      </c>
      <c r="E460" s="26" t="s">
        <v>814</v>
      </c>
      <c r="F460" s="181"/>
      <c r="G460" s="26" t="s">
        <v>839</v>
      </c>
      <c r="H460" s="156"/>
      <c r="I460" s="156" t="s">
        <v>2698</v>
      </c>
    </row>
    <row r="461" spans="1:9" ht="20.5" customHeight="1">
      <c r="A461" s="27" t="s">
        <v>2318</v>
      </c>
      <c r="B461" s="16" t="s">
        <v>1130</v>
      </c>
      <c r="C461" s="16" t="s">
        <v>919</v>
      </c>
      <c r="D461" s="16" t="s">
        <v>1131</v>
      </c>
      <c r="E461" s="26" t="s">
        <v>814</v>
      </c>
      <c r="F461" s="181" t="s">
        <v>2319</v>
      </c>
      <c r="G461" s="26" t="s">
        <v>814</v>
      </c>
      <c r="H461" s="156" t="s">
        <v>2319</v>
      </c>
      <c r="I461" s="156" t="s">
        <v>277</v>
      </c>
    </row>
    <row r="462" spans="1:9" ht="20.5" customHeight="1">
      <c r="A462" s="27" t="s">
        <v>2320</v>
      </c>
      <c r="B462" s="16" t="s">
        <v>1130</v>
      </c>
      <c r="C462" s="16" t="s">
        <v>919</v>
      </c>
      <c r="D462" s="16" t="s">
        <v>1132</v>
      </c>
      <c r="E462" s="26" t="s">
        <v>814</v>
      </c>
      <c r="F462" s="181" t="s">
        <v>2321</v>
      </c>
      <c r="G462" s="26" t="s">
        <v>814</v>
      </c>
      <c r="H462" s="156" t="s">
        <v>2321</v>
      </c>
      <c r="I462" s="156" t="s">
        <v>277</v>
      </c>
    </row>
    <row r="463" spans="1:9" ht="20.5" customHeight="1">
      <c r="A463" s="27" t="s">
        <v>2322</v>
      </c>
      <c r="B463" s="16" t="s">
        <v>1130</v>
      </c>
      <c r="C463" s="16" t="s">
        <v>919</v>
      </c>
      <c r="D463" s="16" t="s">
        <v>1133</v>
      </c>
      <c r="E463" s="26" t="s">
        <v>814</v>
      </c>
      <c r="F463" s="181" t="s">
        <v>2323</v>
      </c>
      <c r="G463" s="26" t="s">
        <v>814</v>
      </c>
      <c r="H463" s="156" t="s">
        <v>2323</v>
      </c>
      <c r="I463" s="156" t="s">
        <v>277</v>
      </c>
    </row>
    <row r="464" spans="1:9" ht="20.5" customHeight="1">
      <c r="A464" s="27" t="s">
        <v>2324</v>
      </c>
      <c r="B464" s="16" t="s">
        <v>1130</v>
      </c>
      <c r="C464" s="16" t="s">
        <v>919</v>
      </c>
      <c r="D464" s="16" t="s">
        <v>1134</v>
      </c>
      <c r="E464" s="26" t="s">
        <v>814</v>
      </c>
      <c r="F464" s="181" t="s">
        <v>2325</v>
      </c>
      <c r="G464" s="26" t="s">
        <v>814</v>
      </c>
      <c r="H464" s="156" t="s">
        <v>2325</v>
      </c>
      <c r="I464" s="156" t="s">
        <v>277</v>
      </c>
    </row>
    <row r="465" spans="1:9" ht="20.5" customHeight="1">
      <c r="A465" s="27" t="s">
        <v>2326</v>
      </c>
      <c r="B465" s="16" t="s">
        <v>1130</v>
      </c>
      <c r="C465" s="16" t="s">
        <v>919</v>
      </c>
      <c r="D465" s="16" t="s">
        <v>1135</v>
      </c>
      <c r="E465" s="26" t="s">
        <v>814</v>
      </c>
      <c r="F465" s="181" t="s">
        <v>2327</v>
      </c>
      <c r="G465" s="26" t="s">
        <v>814</v>
      </c>
      <c r="H465" s="156" t="s">
        <v>2327</v>
      </c>
      <c r="I465" s="156" t="s">
        <v>277</v>
      </c>
    </row>
    <row r="466" spans="1:9" ht="20.5" customHeight="1">
      <c r="A466" s="27" t="s">
        <v>2328</v>
      </c>
      <c r="B466" s="16" t="s">
        <v>1130</v>
      </c>
      <c r="C466" s="16" t="s">
        <v>919</v>
      </c>
      <c r="D466" s="16" t="s">
        <v>1136</v>
      </c>
      <c r="E466" s="26" t="s">
        <v>814</v>
      </c>
      <c r="F466" s="181" t="s">
        <v>2329</v>
      </c>
      <c r="G466" s="26"/>
      <c r="H466" s="156" t="s">
        <v>277</v>
      </c>
      <c r="I466" s="156" t="s">
        <v>277</v>
      </c>
    </row>
    <row r="467" spans="1:9" ht="20.5" customHeight="1">
      <c r="A467" s="27" t="s">
        <v>2330</v>
      </c>
      <c r="B467" s="16" t="s">
        <v>1130</v>
      </c>
      <c r="C467" s="16" t="s">
        <v>919</v>
      </c>
      <c r="D467" s="16" t="s">
        <v>1137</v>
      </c>
      <c r="E467" s="26" t="s">
        <v>814</v>
      </c>
      <c r="F467" s="181" t="s">
        <v>2331</v>
      </c>
      <c r="G467" s="26" t="s">
        <v>814</v>
      </c>
      <c r="H467" s="156" t="s">
        <v>2331</v>
      </c>
      <c r="I467" s="156" t="s">
        <v>277</v>
      </c>
    </row>
    <row r="468" spans="1:9" ht="20.5" customHeight="1">
      <c r="A468" s="27" t="s">
        <v>2332</v>
      </c>
      <c r="B468" s="16" t="s">
        <v>1130</v>
      </c>
      <c r="C468" s="16" t="s">
        <v>919</v>
      </c>
      <c r="D468" s="16" t="s">
        <v>1138</v>
      </c>
      <c r="E468" s="26" t="s">
        <v>814</v>
      </c>
      <c r="F468" s="181" t="s">
        <v>2333</v>
      </c>
      <c r="G468" s="26" t="s">
        <v>814</v>
      </c>
      <c r="H468" s="156" t="s">
        <v>2333</v>
      </c>
      <c r="I468" s="156" t="s">
        <v>277</v>
      </c>
    </row>
    <row r="469" spans="1:9" ht="20.5" customHeight="1">
      <c r="A469" s="27" t="s">
        <v>2334</v>
      </c>
      <c r="B469" s="16" t="s">
        <v>1130</v>
      </c>
      <c r="C469" s="16" t="s">
        <v>919</v>
      </c>
      <c r="D469" s="16" t="s">
        <v>1139</v>
      </c>
      <c r="E469" s="26" t="s">
        <v>814</v>
      </c>
      <c r="F469" s="181" t="s">
        <v>2335</v>
      </c>
      <c r="G469" s="26" t="s">
        <v>814</v>
      </c>
      <c r="H469" s="156" t="s">
        <v>2335</v>
      </c>
      <c r="I469" s="156" t="s">
        <v>277</v>
      </c>
    </row>
    <row r="470" spans="1:9" ht="20.5" customHeight="1">
      <c r="A470" s="27" t="s">
        <v>2336</v>
      </c>
      <c r="B470" s="16" t="s">
        <v>1130</v>
      </c>
      <c r="C470" s="16" t="s">
        <v>919</v>
      </c>
      <c r="D470" s="16" t="s">
        <v>1140</v>
      </c>
      <c r="E470" s="26" t="s">
        <v>814</v>
      </c>
      <c r="F470" s="181" t="s">
        <v>2337</v>
      </c>
      <c r="G470" s="26" t="s">
        <v>814</v>
      </c>
      <c r="H470" s="156" t="s">
        <v>2337</v>
      </c>
      <c r="I470" s="156" t="s">
        <v>277</v>
      </c>
    </row>
    <row r="471" spans="1:9" ht="20.5" customHeight="1">
      <c r="A471" s="27" t="s">
        <v>2338</v>
      </c>
      <c r="B471" s="16" t="s">
        <v>1130</v>
      </c>
      <c r="C471" s="16" t="s">
        <v>919</v>
      </c>
      <c r="D471" s="16" t="s">
        <v>1141</v>
      </c>
      <c r="E471" s="26" t="s">
        <v>814</v>
      </c>
      <c r="F471" s="181" t="s">
        <v>2339</v>
      </c>
      <c r="G471" s="26" t="s">
        <v>814</v>
      </c>
      <c r="H471" s="156" t="s">
        <v>2339</v>
      </c>
      <c r="I471" s="156" t="s">
        <v>277</v>
      </c>
    </row>
    <row r="472" spans="1:9" ht="20.5" customHeight="1">
      <c r="A472" s="27" t="s">
        <v>2340</v>
      </c>
      <c r="B472" s="16" t="s">
        <v>1130</v>
      </c>
      <c r="C472" s="16" t="s">
        <v>919</v>
      </c>
      <c r="D472" s="16" t="s">
        <v>1141</v>
      </c>
      <c r="E472" s="26" t="s">
        <v>814</v>
      </c>
      <c r="F472" s="181" t="s">
        <v>2339</v>
      </c>
      <c r="G472" s="156" t="s">
        <v>814</v>
      </c>
      <c r="H472" s="156" t="s">
        <v>2339</v>
      </c>
      <c r="I472" s="156" t="s">
        <v>277</v>
      </c>
    </row>
    <row r="473" spans="1:9" ht="20.5" customHeight="1">
      <c r="A473" s="27" t="s">
        <v>2341</v>
      </c>
      <c r="B473" s="16" t="s">
        <v>1130</v>
      </c>
      <c r="C473" s="16" t="s">
        <v>919</v>
      </c>
      <c r="D473" s="16" t="s">
        <v>1141</v>
      </c>
      <c r="E473" s="26" t="s">
        <v>814</v>
      </c>
      <c r="F473" s="181" t="s">
        <v>2339</v>
      </c>
      <c r="G473" s="156" t="s">
        <v>814</v>
      </c>
      <c r="H473" s="156" t="s">
        <v>2339</v>
      </c>
      <c r="I473" s="156" t="s">
        <v>277</v>
      </c>
    </row>
    <row r="474" spans="1:9" ht="20.5" customHeight="1">
      <c r="A474" s="27" t="s">
        <v>2342</v>
      </c>
      <c r="B474" s="16" t="s">
        <v>1130</v>
      </c>
      <c r="C474" s="16" t="s">
        <v>919</v>
      </c>
      <c r="D474" s="16" t="s">
        <v>1141</v>
      </c>
      <c r="E474" s="26" t="s">
        <v>814</v>
      </c>
      <c r="F474" s="181" t="s">
        <v>2339</v>
      </c>
      <c r="G474" s="156" t="s">
        <v>814</v>
      </c>
      <c r="H474" s="156" t="s">
        <v>2339</v>
      </c>
      <c r="I474" s="156" t="s">
        <v>277</v>
      </c>
    </row>
    <row r="475" spans="1:9" ht="20.5" customHeight="1">
      <c r="A475" s="27" t="s">
        <v>2343</v>
      </c>
      <c r="B475" s="16" t="s">
        <v>1130</v>
      </c>
      <c r="C475" s="16" t="s">
        <v>919</v>
      </c>
      <c r="D475" s="16" t="s">
        <v>1141</v>
      </c>
      <c r="E475" s="26" t="s">
        <v>814</v>
      </c>
      <c r="F475" s="181" t="s">
        <v>2339</v>
      </c>
      <c r="G475" s="156" t="s">
        <v>814</v>
      </c>
      <c r="H475" s="156" t="s">
        <v>2339</v>
      </c>
      <c r="I475" s="156" t="s">
        <v>277</v>
      </c>
    </row>
    <row r="476" spans="1:9" ht="20.5" customHeight="1">
      <c r="A476" s="27" t="s">
        <v>2344</v>
      </c>
      <c r="B476" s="17" t="s">
        <v>1130</v>
      </c>
      <c r="C476" s="17" t="s">
        <v>919</v>
      </c>
      <c r="D476" s="17" t="s">
        <v>1141</v>
      </c>
      <c r="E476" s="26" t="s">
        <v>814</v>
      </c>
      <c r="F476" s="181" t="s">
        <v>2339</v>
      </c>
      <c r="G476" s="156" t="s">
        <v>814</v>
      </c>
      <c r="H476" s="156" t="s">
        <v>2339</v>
      </c>
      <c r="I476" s="156" t="s">
        <v>277</v>
      </c>
    </row>
    <row r="477" spans="1:9" ht="20.5" customHeight="1">
      <c r="A477" s="27" t="s">
        <v>2345</v>
      </c>
      <c r="B477" s="17" t="s">
        <v>1130</v>
      </c>
      <c r="C477" s="17" t="s">
        <v>919</v>
      </c>
      <c r="D477" s="17" t="s">
        <v>1141</v>
      </c>
      <c r="E477" s="26" t="s">
        <v>814</v>
      </c>
      <c r="F477" s="181" t="s">
        <v>2339</v>
      </c>
      <c r="G477" s="156" t="s">
        <v>814</v>
      </c>
      <c r="H477" s="156" t="s">
        <v>2339</v>
      </c>
      <c r="I477" s="156" t="s">
        <v>277</v>
      </c>
    </row>
    <row r="478" spans="1:9" ht="20.5" customHeight="1">
      <c r="A478" s="27" t="s">
        <v>2346</v>
      </c>
      <c r="B478" s="16" t="s">
        <v>1130</v>
      </c>
      <c r="C478" s="16" t="s">
        <v>919</v>
      </c>
      <c r="D478" s="16" t="s">
        <v>1141</v>
      </c>
      <c r="E478" s="26" t="s">
        <v>814</v>
      </c>
      <c r="F478" s="181" t="s">
        <v>2339</v>
      </c>
      <c r="G478" s="26" t="s">
        <v>814</v>
      </c>
      <c r="H478" s="156" t="s">
        <v>2339</v>
      </c>
      <c r="I478" s="156" t="s">
        <v>277</v>
      </c>
    </row>
    <row r="479" spans="1:9" ht="20.5" customHeight="1">
      <c r="A479" s="27" t="s">
        <v>2347</v>
      </c>
      <c r="B479" s="16" t="s">
        <v>1130</v>
      </c>
      <c r="C479" s="16" t="s">
        <v>919</v>
      </c>
      <c r="D479" s="16" t="s">
        <v>1141</v>
      </c>
      <c r="E479" s="26" t="s">
        <v>814</v>
      </c>
      <c r="F479" s="181" t="s">
        <v>2339</v>
      </c>
      <c r="G479" s="156" t="s">
        <v>814</v>
      </c>
      <c r="H479" s="156" t="s">
        <v>2339</v>
      </c>
      <c r="I479" s="156" t="s">
        <v>277</v>
      </c>
    </row>
    <row r="480" spans="1:9" ht="20.5" customHeight="1">
      <c r="A480" s="27" t="s">
        <v>2348</v>
      </c>
      <c r="B480" s="16" t="s">
        <v>1130</v>
      </c>
      <c r="C480" s="16" t="s">
        <v>919</v>
      </c>
      <c r="D480" s="16" t="s">
        <v>1141</v>
      </c>
      <c r="E480" s="156" t="s">
        <v>814</v>
      </c>
      <c r="F480" s="181" t="s">
        <v>2339</v>
      </c>
      <c r="G480" s="26" t="s">
        <v>814</v>
      </c>
      <c r="H480" s="156" t="s">
        <v>2339</v>
      </c>
      <c r="I480" s="156" t="s">
        <v>277</v>
      </c>
    </row>
    <row r="481" spans="1:9" ht="20.5" customHeight="1">
      <c r="A481" s="27" t="s">
        <v>2349</v>
      </c>
      <c r="B481" s="16" t="s">
        <v>1130</v>
      </c>
      <c r="C481" s="16" t="s">
        <v>919</v>
      </c>
      <c r="D481" s="16" t="s">
        <v>1141</v>
      </c>
      <c r="E481" s="26" t="s">
        <v>814</v>
      </c>
      <c r="F481" s="181" t="s">
        <v>2339</v>
      </c>
      <c r="G481" s="26" t="s">
        <v>814</v>
      </c>
      <c r="H481" s="156" t="s">
        <v>2339</v>
      </c>
      <c r="I481" s="156" t="s">
        <v>277</v>
      </c>
    </row>
    <row r="482" spans="1:9" ht="20.5" customHeight="1">
      <c r="A482" s="27" t="s">
        <v>2350</v>
      </c>
      <c r="B482" s="16" t="s">
        <v>1130</v>
      </c>
      <c r="C482" s="16" t="s">
        <v>919</v>
      </c>
      <c r="D482" s="16" t="s">
        <v>1141</v>
      </c>
      <c r="E482" s="26" t="s">
        <v>814</v>
      </c>
      <c r="F482" s="181" t="s">
        <v>2339</v>
      </c>
      <c r="G482" s="156" t="s">
        <v>814</v>
      </c>
      <c r="H482" s="156" t="s">
        <v>2339</v>
      </c>
      <c r="I482" s="156" t="s">
        <v>277</v>
      </c>
    </row>
    <row r="483" spans="1:9" ht="20.5" customHeight="1">
      <c r="A483" s="27" t="s">
        <v>2351</v>
      </c>
      <c r="B483" s="16" t="s">
        <v>1130</v>
      </c>
      <c r="C483" s="16" t="s">
        <v>919</v>
      </c>
      <c r="D483" s="16" t="s">
        <v>1141</v>
      </c>
      <c r="E483" s="26" t="s">
        <v>814</v>
      </c>
      <c r="F483" s="181" t="s">
        <v>2339</v>
      </c>
      <c r="G483" s="156" t="s">
        <v>814</v>
      </c>
      <c r="H483" s="156" t="s">
        <v>2339</v>
      </c>
      <c r="I483" s="156" t="s">
        <v>277</v>
      </c>
    </row>
    <row r="484" spans="1:9" ht="20.5" customHeight="1">
      <c r="A484" s="27" t="s">
        <v>2352</v>
      </c>
      <c r="B484" s="16" t="s">
        <v>1130</v>
      </c>
      <c r="C484" s="16" t="s">
        <v>919</v>
      </c>
      <c r="D484" s="16" t="s">
        <v>1141</v>
      </c>
      <c r="E484" s="156" t="s">
        <v>814</v>
      </c>
      <c r="F484" s="181" t="s">
        <v>2339</v>
      </c>
      <c r="G484" s="26" t="s">
        <v>814</v>
      </c>
      <c r="H484" s="156" t="s">
        <v>2339</v>
      </c>
      <c r="I484" s="156" t="s">
        <v>277</v>
      </c>
    </row>
    <row r="485" spans="1:9" ht="20.5" customHeight="1">
      <c r="A485" s="27" t="s">
        <v>2353</v>
      </c>
      <c r="B485" s="16" t="s">
        <v>1130</v>
      </c>
      <c r="C485" s="16" t="s">
        <v>919</v>
      </c>
      <c r="D485" s="16" t="s">
        <v>1141</v>
      </c>
      <c r="E485" s="26" t="s">
        <v>814</v>
      </c>
      <c r="F485" s="181" t="s">
        <v>2339</v>
      </c>
      <c r="G485" s="26" t="s">
        <v>814</v>
      </c>
      <c r="H485" s="156" t="s">
        <v>2339</v>
      </c>
      <c r="I485" s="156" t="s">
        <v>277</v>
      </c>
    </row>
    <row r="486" spans="1:9" ht="20.5" customHeight="1">
      <c r="A486" s="27" t="s">
        <v>2354</v>
      </c>
      <c r="B486" s="16" t="s">
        <v>1130</v>
      </c>
      <c r="C486" s="16" t="s">
        <v>919</v>
      </c>
      <c r="D486" s="16" t="s">
        <v>1141</v>
      </c>
      <c r="E486" s="26" t="s">
        <v>814</v>
      </c>
      <c r="F486" s="181" t="s">
        <v>2339</v>
      </c>
      <c r="G486" s="26" t="s">
        <v>814</v>
      </c>
      <c r="H486" s="156" t="s">
        <v>2339</v>
      </c>
      <c r="I486" s="156" t="s">
        <v>277</v>
      </c>
    </row>
    <row r="487" spans="1:9" ht="20.5" customHeight="1">
      <c r="A487" s="27" t="s">
        <v>2355</v>
      </c>
      <c r="B487" s="16" t="s">
        <v>1130</v>
      </c>
      <c r="C487" s="16" t="s">
        <v>919</v>
      </c>
      <c r="D487" s="16" t="s">
        <v>1141</v>
      </c>
      <c r="E487" s="26" t="s">
        <v>814</v>
      </c>
      <c r="F487" s="181" t="s">
        <v>2339</v>
      </c>
      <c r="G487" s="26" t="s">
        <v>814</v>
      </c>
      <c r="H487" s="156" t="s">
        <v>2339</v>
      </c>
      <c r="I487" s="156" t="s">
        <v>277</v>
      </c>
    </row>
    <row r="488" spans="1:9" ht="20.5" customHeight="1">
      <c r="A488" s="27" t="s">
        <v>2356</v>
      </c>
      <c r="B488" s="16" t="s">
        <v>1130</v>
      </c>
      <c r="C488" s="16" t="s">
        <v>919</v>
      </c>
      <c r="D488" s="16" t="s">
        <v>1141</v>
      </c>
      <c r="E488" s="26" t="s">
        <v>814</v>
      </c>
      <c r="F488" s="181" t="s">
        <v>2339</v>
      </c>
      <c r="G488" s="26" t="s">
        <v>814</v>
      </c>
      <c r="H488" s="156" t="s">
        <v>2339</v>
      </c>
      <c r="I488" s="156" t="s">
        <v>277</v>
      </c>
    </row>
    <row r="489" spans="1:9" ht="20.5" customHeight="1">
      <c r="A489" s="27" t="s">
        <v>2357</v>
      </c>
      <c r="B489" s="17" t="s">
        <v>1130</v>
      </c>
      <c r="C489" s="17" t="s">
        <v>919</v>
      </c>
      <c r="D489" s="17" t="s">
        <v>1141</v>
      </c>
      <c r="E489" s="26" t="s">
        <v>814</v>
      </c>
      <c r="F489" s="181" t="s">
        <v>2339</v>
      </c>
      <c r="G489" s="26" t="s">
        <v>814</v>
      </c>
      <c r="H489" s="156" t="s">
        <v>2339</v>
      </c>
      <c r="I489" s="156" t="s">
        <v>277</v>
      </c>
    </row>
    <row r="490" spans="1:9" ht="20.5" customHeight="1">
      <c r="A490" s="27" t="s">
        <v>2358</v>
      </c>
      <c r="B490" s="17" t="s">
        <v>1130</v>
      </c>
      <c r="C490" s="17" t="s">
        <v>919</v>
      </c>
      <c r="D490" s="17" t="s">
        <v>1141</v>
      </c>
      <c r="E490" s="26" t="s">
        <v>814</v>
      </c>
      <c r="F490" s="181" t="s">
        <v>2339</v>
      </c>
      <c r="G490" s="26" t="s">
        <v>814</v>
      </c>
      <c r="H490" s="156" t="s">
        <v>2339</v>
      </c>
      <c r="I490" s="156" t="s">
        <v>277</v>
      </c>
    </row>
    <row r="491" spans="1:9" ht="20.5" customHeight="1">
      <c r="A491" s="27" t="s">
        <v>2359</v>
      </c>
      <c r="B491" s="16" t="s">
        <v>1130</v>
      </c>
      <c r="C491" s="16" t="s">
        <v>919</v>
      </c>
      <c r="D491" s="16" t="s">
        <v>1142</v>
      </c>
      <c r="E491" s="26" t="s">
        <v>814</v>
      </c>
      <c r="F491" s="181" t="s">
        <v>2360</v>
      </c>
      <c r="G491" s="26" t="s">
        <v>814</v>
      </c>
      <c r="H491" s="156" t="s">
        <v>2360</v>
      </c>
      <c r="I491" s="156" t="s">
        <v>277</v>
      </c>
    </row>
    <row r="492" spans="1:9" ht="20.5" customHeight="1">
      <c r="A492" s="27" t="s">
        <v>2361</v>
      </c>
      <c r="B492" s="16" t="s">
        <v>1130</v>
      </c>
      <c r="C492" s="16" t="s">
        <v>919</v>
      </c>
      <c r="D492" s="16" t="s">
        <v>1142</v>
      </c>
      <c r="E492" s="26" t="s">
        <v>814</v>
      </c>
      <c r="F492" s="181" t="s">
        <v>2360</v>
      </c>
      <c r="G492" s="26" t="s">
        <v>814</v>
      </c>
      <c r="H492" s="156" t="s">
        <v>2360</v>
      </c>
      <c r="I492" s="156" t="s">
        <v>277</v>
      </c>
    </row>
    <row r="493" spans="1:9" ht="20.5" customHeight="1">
      <c r="A493" s="27" t="s">
        <v>2362</v>
      </c>
      <c r="B493" s="16" t="s">
        <v>1130</v>
      </c>
      <c r="C493" s="16" t="s">
        <v>919</v>
      </c>
      <c r="D493" s="16" t="s">
        <v>1142</v>
      </c>
      <c r="E493" s="26" t="s">
        <v>814</v>
      </c>
      <c r="F493" s="181" t="s">
        <v>2360</v>
      </c>
      <c r="G493" s="26" t="s">
        <v>814</v>
      </c>
      <c r="H493" s="156" t="s">
        <v>2360</v>
      </c>
      <c r="I493" s="156" t="s">
        <v>277</v>
      </c>
    </row>
    <row r="494" spans="1:9" ht="20.5" customHeight="1">
      <c r="A494" s="27" t="s">
        <v>2363</v>
      </c>
      <c r="B494" s="16" t="s">
        <v>1130</v>
      </c>
      <c r="C494" s="16" t="s">
        <v>919</v>
      </c>
      <c r="D494" s="16" t="s">
        <v>1142</v>
      </c>
      <c r="E494" s="156" t="s">
        <v>814</v>
      </c>
      <c r="F494" s="181" t="s">
        <v>2360</v>
      </c>
      <c r="G494" s="26" t="s">
        <v>814</v>
      </c>
      <c r="H494" s="156" t="s">
        <v>2360</v>
      </c>
      <c r="I494" s="156" t="s">
        <v>277</v>
      </c>
    </row>
    <row r="495" spans="1:9" ht="20.5" customHeight="1">
      <c r="A495" s="27" t="s">
        <v>2364</v>
      </c>
      <c r="B495" s="16" t="s">
        <v>1130</v>
      </c>
      <c r="C495" s="16" t="s">
        <v>919</v>
      </c>
      <c r="D495" s="16" t="s">
        <v>1142</v>
      </c>
      <c r="E495" s="26" t="s">
        <v>814</v>
      </c>
      <c r="F495" s="181" t="s">
        <v>2360</v>
      </c>
      <c r="G495" s="26" t="s">
        <v>814</v>
      </c>
      <c r="H495" s="156" t="s">
        <v>2360</v>
      </c>
      <c r="I495" s="156" t="s">
        <v>277</v>
      </c>
    </row>
    <row r="496" spans="1:9" ht="20.5" customHeight="1">
      <c r="A496" s="27" t="s">
        <v>2365</v>
      </c>
      <c r="B496" s="16" t="s">
        <v>1130</v>
      </c>
      <c r="C496" s="16" t="s">
        <v>919</v>
      </c>
      <c r="D496" s="16" t="s">
        <v>1142</v>
      </c>
      <c r="E496" s="26" t="s">
        <v>814</v>
      </c>
      <c r="F496" s="181" t="s">
        <v>2360</v>
      </c>
      <c r="G496" s="26" t="s">
        <v>814</v>
      </c>
      <c r="H496" s="156" t="s">
        <v>2360</v>
      </c>
      <c r="I496" s="156" t="s">
        <v>277</v>
      </c>
    </row>
    <row r="497" spans="1:9" ht="20.5" customHeight="1">
      <c r="A497" s="27" t="s">
        <v>2366</v>
      </c>
      <c r="B497" s="16" t="s">
        <v>1130</v>
      </c>
      <c r="C497" s="16" t="s">
        <v>919</v>
      </c>
      <c r="D497" s="16" t="s">
        <v>1142</v>
      </c>
      <c r="E497" s="156" t="s">
        <v>814</v>
      </c>
      <c r="F497" s="181" t="s">
        <v>2360</v>
      </c>
      <c r="G497" s="26" t="s">
        <v>814</v>
      </c>
      <c r="H497" s="156" t="s">
        <v>2360</v>
      </c>
      <c r="I497" s="156" t="s">
        <v>277</v>
      </c>
    </row>
    <row r="498" spans="1:9" ht="20.5" customHeight="1">
      <c r="A498" s="27" t="s">
        <v>2367</v>
      </c>
      <c r="B498" s="16" t="s">
        <v>1130</v>
      </c>
      <c r="C498" s="16" t="s">
        <v>919</v>
      </c>
      <c r="D498" s="16" t="s">
        <v>1143</v>
      </c>
      <c r="E498" s="26" t="s">
        <v>814</v>
      </c>
      <c r="F498" s="181" t="s">
        <v>2368</v>
      </c>
      <c r="G498" s="156" t="s">
        <v>814</v>
      </c>
      <c r="H498" s="156" t="s">
        <v>2368</v>
      </c>
      <c r="I498" s="156" t="s">
        <v>277</v>
      </c>
    </row>
    <row r="499" spans="1:9" ht="20.5" customHeight="1">
      <c r="A499" s="27" t="s">
        <v>2369</v>
      </c>
      <c r="B499" s="16" t="s">
        <v>1130</v>
      </c>
      <c r="C499" s="16" t="s">
        <v>919</v>
      </c>
      <c r="D499" s="16" t="s">
        <v>1144</v>
      </c>
      <c r="E499" s="26" t="s">
        <v>814</v>
      </c>
      <c r="F499" s="181" t="s">
        <v>2370</v>
      </c>
      <c r="G499" s="26" t="s">
        <v>814</v>
      </c>
      <c r="H499" s="156" t="s">
        <v>2370</v>
      </c>
      <c r="I499" s="156" t="s">
        <v>277</v>
      </c>
    </row>
    <row r="500" spans="1:9" ht="20.5" customHeight="1">
      <c r="A500" s="27" t="s">
        <v>2371</v>
      </c>
      <c r="B500" s="16" t="s">
        <v>1130</v>
      </c>
      <c r="C500" s="16" t="s">
        <v>919</v>
      </c>
      <c r="D500" s="16" t="s">
        <v>1144</v>
      </c>
      <c r="E500" s="26" t="s">
        <v>814</v>
      </c>
      <c r="F500" s="181" t="s">
        <v>2370</v>
      </c>
      <c r="G500" s="26" t="s">
        <v>814</v>
      </c>
      <c r="H500" s="156" t="s">
        <v>2370</v>
      </c>
      <c r="I500" s="156" t="s">
        <v>277</v>
      </c>
    </row>
    <row r="501" spans="1:9" ht="20.5" customHeight="1">
      <c r="A501" s="27" t="s">
        <v>2372</v>
      </c>
      <c r="B501" s="16" t="s">
        <v>1130</v>
      </c>
      <c r="C501" s="16" t="s">
        <v>919</v>
      </c>
      <c r="D501" s="16" t="s">
        <v>1144</v>
      </c>
      <c r="E501" s="26" t="s">
        <v>814</v>
      </c>
      <c r="F501" s="181" t="s">
        <v>2370</v>
      </c>
      <c r="G501" s="26" t="s">
        <v>814</v>
      </c>
      <c r="H501" s="156" t="s">
        <v>2370</v>
      </c>
      <c r="I501" s="156" t="s">
        <v>277</v>
      </c>
    </row>
    <row r="502" spans="1:9" ht="20.5" customHeight="1">
      <c r="A502" s="27" t="s">
        <v>2373</v>
      </c>
      <c r="B502" s="16" t="s">
        <v>1130</v>
      </c>
      <c r="C502" s="16" t="s">
        <v>919</v>
      </c>
      <c r="D502" s="16" t="s">
        <v>1144</v>
      </c>
      <c r="E502" s="26" t="s">
        <v>814</v>
      </c>
      <c r="F502" s="181" t="s">
        <v>2370</v>
      </c>
      <c r="G502" s="26" t="s">
        <v>814</v>
      </c>
      <c r="H502" s="156" t="s">
        <v>2370</v>
      </c>
      <c r="I502" s="156" t="s">
        <v>277</v>
      </c>
    </row>
    <row r="503" spans="1:9" ht="20.5" customHeight="1">
      <c r="A503" s="27" t="s">
        <v>2374</v>
      </c>
      <c r="B503" s="16" t="s">
        <v>1130</v>
      </c>
      <c r="C503" s="16" t="s">
        <v>919</v>
      </c>
      <c r="D503" s="16" t="s">
        <v>1144</v>
      </c>
      <c r="E503" s="26" t="s">
        <v>814</v>
      </c>
      <c r="F503" s="181" t="s">
        <v>2370</v>
      </c>
      <c r="G503" s="26" t="s">
        <v>814</v>
      </c>
      <c r="H503" s="156" t="s">
        <v>2370</v>
      </c>
      <c r="I503" s="156" t="s">
        <v>277</v>
      </c>
    </row>
    <row r="504" spans="1:9" ht="20.5" customHeight="1">
      <c r="A504" s="27" t="s">
        <v>2375</v>
      </c>
      <c r="B504" s="16" t="s">
        <v>1130</v>
      </c>
      <c r="C504" s="16" t="s">
        <v>919</v>
      </c>
      <c r="D504" s="16" t="s">
        <v>1144</v>
      </c>
      <c r="E504" s="26" t="s">
        <v>814</v>
      </c>
      <c r="F504" s="181" t="s">
        <v>2370</v>
      </c>
      <c r="G504" s="26" t="s">
        <v>814</v>
      </c>
      <c r="H504" s="156" t="s">
        <v>2370</v>
      </c>
      <c r="I504" s="156" t="s">
        <v>277</v>
      </c>
    </row>
    <row r="505" spans="1:9" ht="20.5" customHeight="1">
      <c r="A505" s="27" t="s">
        <v>2376</v>
      </c>
      <c r="B505" s="16" t="s">
        <v>1130</v>
      </c>
      <c r="C505" s="16" t="s">
        <v>919</v>
      </c>
      <c r="D505" s="16" t="s">
        <v>1144</v>
      </c>
      <c r="E505" s="26" t="s">
        <v>814</v>
      </c>
      <c r="F505" s="181" t="s">
        <v>2370</v>
      </c>
      <c r="G505" s="26" t="s">
        <v>814</v>
      </c>
      <c r="H505" s="156" t="s">
        <v>2370</v>
      </c>
      <c r="I505" s="156" t="s">
        <v>277</v>
      </c>
    </row>
    <row r="506" spans="1:9" ht="20.5" customHeight="1">
      <c r="A506" s="27" t="s">
        <v>2377</v>
      </c>
      <c r="B506" s="16" t="s">
        <v>1130</v>
      </c>
      <c r="C506" s="16" t="s">
        <v>919</v>
      </c>
      <c r="D506" s="16" t="s">
        <v>1144</v>
      </c>
      <c r="E506" s="26" t="s">
        <v>814</v>
      </c>
      <c r="F506" s="181" t="s">
        <v>2370</v>
      </c>
      <c r="G506" s="26" t="s">
        <v>814</v>
      </c>
      <c r="H506" s="156" t="s">
        <v>2370</v>
      </c>
      <c r="I506" s="156" t="s">
        <v>277</v>
      </c>
    </row>
    <row r="507" spans="1:9" ht="20.5" customHeight="1">
      <c r="A507" s="27" t="s">
        <v>2378</v>
      </c>
      <c r="B507" s="16" t="s">
        <v>1130</v>
      </c>
      <c r="C507" s="16" t="s">
        <v>919</v>
      </c>
      <c r="D507" s="16" t="s">
        <v>1144</v>
      </c>
      <c r="E507" s="26" t="s">
        <v>814</v>
      </c>
      <c r="F507" s="181" t="s">
        <v>2370</v>
      </c>
      <c r="G507" s="26" t="s">
        <v>814</v>
      </c>
      <c r="H507" s="156" t="s">
        <v>2370</v>
      </c>
      <c r="I507" s="156" t="s">
        <v>277</v>
      </c>
    </row>
    <row r="508" spans="1:9" ht="20.5" customHeight="1">
      <c r="A508" s="27" t="s">
        <v>2379</v>
      </c>
      <c r="B508" s="16" t="s">
        <v>1130</v>
      </c>
      <c r="C508" s="16" t="s">
        <v>919</v>
      </c>
      <c r="D508" s="16" t="s">
        <v>1144</v>
      </c>
      <c r="E508" s="26" t="s">
        <v>814</v>
      </c>
      <c r="F508" s="181" t="s">
        <v>2370</v>
      </c>
      <c r="G508" s="26" t="s">
        <v>814</v>
      </c>
      <c r="H508" s="156" t="s">
        <v>2370</v>
      </c>
      <c r="I508" s="156" t="s">
        <v>277</v>
      </c>
    </row>
    <row r="509" spans="1:9" ht="20.5" customHeight="1">
      <c r="A509" s="27" t="s">
        <v>2380</v>
      </c>
      <c r="B509" s="16" t="s">
        <v>1130</v>
      </c>
      <c r="C509" s="16" t="s">
        <v>919</v>
      </c>
      <c r="D509" s="16" t="s">
        <v>1144</v>
      </c>
      <c r="E509" s="26" t="s">
        <v>814</v>
      </c>
      <c r="F509" s="181" t="s">
        <v>2370</v>
      </c>
      <c r="G509" s="156" t="s">
        <v>814</v>
      </c>
      <c r="H509" s="156" t="s">
        <v>2370</v>
      </c>
      <c r="I509" s="156" t="s">
        <v>277</v>
      </c>
    </row>
    <row r="510" spans="1:9" ht="20.5" customHeight="1">
      <c r="A510" s="27" t="s">
        <v>2381</v>
      </c>
      <c r="B510" s="16" t="s">
        <v>1130</v>
      </c>
      <c r="C510" s="16" t="s">
        <v>919</v>
      </c>
      <c r="D510" s="16" t="s">
        <v>1145</v>
      </c>
      <c r="E510" s="26" t="s">
        <v>814</v>
      </c>
      <c r="F510" s="181" t="s">
        <v>2382</v>
      </c>
      <c r="G510" s="26" t="s">
        <v>814</v>
      </c>
      <c r="H510" s="156" t="s">
        <v>2382</v>
      </c>
      <c r="I510" s="156" t="s">
        <v>277</v>
      </c>
    </row>
    <row r="511" spans="1:9" ht="20.5" customHeight="1">
      <c r="A511" s="27" t="s">
        <v>2383</v>
      </c>
      <c r="B511" s="16" t="s">
        <v>1130</v>
      </c>
      <c r="C511" s="16" t="s">
        <v>919</v>
      </c>
      <c r="D511" s="16" t="s">
        <v>1146</v>
      </c>
      <c r="E511" s="26" t="s">
        <v>814</v>
      </c>
      <c r="F511" s="181" t="s">
        <v>2384</v>
      </c>
      <c r="G511" s="26" t="s">
        <v>814</v>
      </c>
      <c r="H511" s="156" t="s">
        <v>2384</v>
      </c>
      <c r="I511" s="156" t="s">
        <v>277</v>
      </c>
    </row>
    <row r="512" spans="1:9" ht="20.5" customHeight="1">
      <c r="A512" s="27" t="s">
        <v>2385</v>
      </c>
      <c r="B512" s="16" t="s">
        <v>1130</v>
      </c>
      <c r="C512" s="16" t="s">
        <v>919</v>
      </c>
      <c r="D512" s="16" t="s">
        <v>2582</v>
      </c>
      <c r="E512" s="26" t="s">
        <v>814</v>
      </c>
      <c r="F512" s="181" t="s">
        <v>2386</v>
      </c>
      <c r="G512" s="26" t="s">
        <v>814</v>
      </c>
      <c r="H512" s="156" t="s">
        <v>2386</v>
      </c>
      <c r="I512" s="156" t="s">
        <v>277</v>
      </c>
    </row>
    <row r="513" spans="1:9" ht="20.5" customHeight="1">
      <c r="A513" s="27" t="s">
        <v>2387</v>
      </c>
      <c r="B513" s="16" t="s">
        <v>1130</v>
      </c>
      <c r="C513" s="16" t="s">
        <v>919</v>
      </c>
      <c r="D513" s="16" t="s">
        <v>2582</v>
      </c>
      <c r="E513" s="26" t="s">
        <v>814</v>
      </c>
      <c r="F513" s="181" t="s">
        <v>2386</v>
      </c>
      <c r="G513" s="156" t="s">
        <v>814</v>
      </c>
      <c r="H513" s="156" t="s">
        <v>2386</v>
      </c>
      <c r="I513" s="156" t="s">
        <v>277</v>
      </c>
    </row>
    <row r="514" spans="1:9" ht="20.5" customHeight="1">
      <c r="A514" s="27" t="s">
        <v>2388</v>
      </c>
      <c r="B514" s="16" t="s">
        <v>1130</v>
      </c>
      <c r="C514" s="16" t="s">
        <v>919</v>
      </c>
      <c r="D514" s="16" t="s">
        <v>2582</v>
      </c>
      <c r="E514" s="26" t="s">
        <v>814</v>
      </c>
      <c r="F514" s="181" t="s">
        <v>2386</v>
      </c>
      <c r="G514" s="156" t="s">
        <v>814</v>
      </c>
      <c r="H514" s="156" t="s">
        <v>2386</v>
      </c>
      <c r="I514" s="156" t="s">
        <v>277</v>
      </c>
    </row>
    <row r="515" spans="1:9" ht="20.5" customHeight="1">
      <c r="A515" s="27" t="s">
        <v>2389</v>
      </c>
      <c r="B515" s="16" t="s">
        <v>1130</v>
      </c>
      <c r="C515" s="16" t="s">
        <v>919</v>
      </c>
      <c r="D515" s="16" t="s">
        <v>2582</v>
      </c>
      <c r="E515" s="26" t="s">
        <v>814</v>
      </c>
      <c r="F515" s="181" t="s">
        <v>2386</v>
      </c>
      <c r="G515" s="26" t="s">
        <v>814</v>
      </c>
      <c r="H515" s="156" t="s">
        <v>2386</v>
      </c>
      <c r="I515" s="156" t="s">
        <v>277</v>
      </c>
    </row>
    <row r="516" spans="1:9" ht="20.5" customHeight="1">
      <c r="A516" s="27" t="s">
        <v>2390</v>
      </c>
      <c r="B516" s="16" t="s">
        <v>1130</v>
      </c>
      <c r="C516" s="16" t="s">
        <v>919</v>
      </c>
      <c r="D516" s="16" t="s">
        <v>2582</v>
      </c>
      <c r="E516" s="26" t="s">
        <v>814</v>
      </c>
      <c r="F516" s="181" t="s">
        <v>2386</v>
      </c>
      <c r="G516" s="26" t="s">
        <v>814</v>
      </c>
      <c r="H516" s="156" t="s">
        <v>2386</v>
      </c>
      <c r="I516" s="156" t="s">
        <v>277</v>
      </c>
    </row>
    <row r="517" spans="1:9" ht="20.5" customHeight="1">
      <c r="A517" s="27" t="s">
        <v>1164</v>
      </c>
      <c r="B517" s="16" t="s">
        <v>1130</v>
      </c>
      <c r="C517" s="16" t="s">
        <v>1165</v>
      </c>
      <c r="D517" s="16" t="s">
        <v>1166</v>
      </c>
      <c r="E517" s="26" t="s">
        <v>814</v>
      </c>
      <c r="F517" s="181"/>
      <c r="G517" s="26" t="s">
        <v>839</v>
      </c>
      <c r="H517" s="156"/>
      <c r="I517" s="156" t="s">
        <v>2699</v>
      </c>
    </row>
    <row r="518" spans="1:9" ht="20.5" customHeight="1">
      <c r="A518" s="27" t="s">
        <v>1147</v>
      </c>
      <c r="B518" s="16" t="s">
        <v>1130</v>
      </c>
      <c r="C518" s="16" t="s">
        <v>1148</v>
      </c>
      <c r="D518" s="16" t="s">
        <v>1149</v>
      </c>
      <c r="E518" s="26"/>
      <c r="F518" s="181"/>
      <c r="G518" s="26" t="s">
        <v>808</v>
      </c>
      <c r="H518" s="156" t="s">
        <v>1150</v>
      </c>
      <c r="I518" s="156"/>
    </row>
    <row r="519" spans="1:9" ht="20.5" customHeight="1">
      <c r="A519" s="27" t="s">
        <v>1151</v>
      </c>
      <c r="B519" s="16" t="s">
        <v>1130</v>
      </c>
      <c r="C519" s="16" t="s">
        <v>1148</v>
      </c>
      <c r="D519" s="16" t="s">
        <v>1149</v>
      </c>
      <c r="E519" s="156"/>
      <c r="F519" s="181"/>
      <c r="G519" s="26" t="s">
        <v>808</v>
      </c>
      <c r="H519" s="156" t="s">
        <v>1150</v>
      </c>
      <c r="I519" s="156"/>
    </row>
    <row r="520" spans="1:9" ht="20.5" customHeight="1">
      <c r="A520" s="27" t="s">
        <v>1152</v>
      </c>
      <c r="B520" s="16" t="s">
        <v>1130</v>
      </c>
      <c r="C520" s="16" t="s">
        <v>1148</v>
      </c>
      <c r="D520" s="16" t="s">
        <v>1149</v>
      </c>
      <c r="E520" s="156"/>
      <c r="F520" s="181"/>
      <c r="G520" s="26" t="s">
        <v>808</v>
      </c>
      <c r="H520" s="156" t="s">
        <v>1150</v>
      </c>
      <c r="I520" s="156"/>
    </row>
    <row r="521" spans="1:9" ht="20.5" customHeight="1">
      <c r="A521" s="27" t="s">
        <v>1153</v>
      </c>
      <c r="B521" s="16" t="s">
        <v>1130</v>
      </c>
      <c r="C521" s="16" t="s">
        <v>1148</v>
      </c>
      <c r="D521" s="16" t="s">
        <v>1154</v>
      </c>
      <c r="E521" s="26"/>
      <c r="F521" s="181"/>
      <c r="G521" s="26" t="s">
        <v>808</v>
      </c>
      <c r="H521" s="156" t="s">
        <v>1150</v>
      </c>
      <c r="I521" s="156"/>
    </row>
    <row r="522" spans="1:9" ht="20.5" customHeight="1">
      <c r="A522" s="27" t="s">
        <v>1155</v>
      </c>
      <c r="B522" s="16" t="s">
        <v>1130</v>
      </c>
      <c r="C522" s="16" t="s">
        <v>1148</v>
      </c>
      <c r="D522" s="16" t="s">
        <v>1154</v>
      </c>
      <c r="E522" s="26"/>
      <c r="F522" s="181"/>
      <c r="G522" s="26" t="s">
        <v>808</v>
      </c>
      <c r="H522" s="156" t="s">
        <v>1150</v>
      </c>
      <c r="I522" s="156"/>
    </row>
    <row r="523" spans="1:9" ht="20.5" customHeight="1">
      <c r="A523" s="27" t="s">
        <v>1156</v>
      </c>
      <c r="B523" s="16" t="s">
        <v>1130</v>
      </c>
      <c r="C523" s="16" t="s">
        <v>1148</v>
      </c>
      <c r="D523" s="16" t="s">
        <v>1154</v>
      </c>
      <c r="E523" s="26"/>
      <c r="F523" s="181"/>
      <c r="G523" s="156" t="s">
        <v>808</v>
      </c>
      <c r="H523" s="156" t="s">
        <v>1150</v>
      </c>
      <c r="I523" s="156"/>
    </row>
    <row r="524" spans="1:9" ht="20.5" customHeight="1">
      <c r="A524" s="27" t="s">
        <v>1157</v>
      </c>
      <c r="B524" s="16" t="s">
        <v>1130</v>
      </c>
      <c r="C524" s="16" t="s">
        <v>1148</v>
      </c>
      <c r="D524" s="16" t="s">
        <v>1154</v>
      </c>
      <c r="E524" s="26"/>
      <c r="F524" s="181"/>
      <c r="G524" s="26" t="s">
        <v>808</v>
      </c>
      <c r="H524" s="156" t="s">
        <v>1150</v>
      </c>
      <c r="I524" s="156"/>
    </row>
    <row r="525" spans="1:9" ht="20.5" customHeight="1">
      <c r="A525" s="27" t="s">
        <v>1158</v>
      </c>
      <c r="B525" s="16" t="s">
        <v>1130</v>
      </c>
      <c r="C525" s="16" t="s">
        <v>1148</v>
      </c>
      <c r="D525" s="16" t="s">
        <v>1154</v>
      </c>
      <c r="E525" s="26"/>
      <c r="F525" s="181"/>
      <c r="G525" s="26" t="s">
        <v>808</v>
      </c>
      <c r="H525" s="156" t="s">
        <v>1150</v>
      </c>
      <c r="I525" s="156"/>
    </row>
    <row r="526" spans="1:9" ht="20.5" customHeight="1">
      <c r="A526" s="27" t="s">
        <v>1159</v>
      </c>
      <c r="B526" s="16" t="s">
        <v>1130</v>
      </c>
      <c r="C526" s="16" t="s">
        <v>1148</v>
      </c>
      <c r="D526" s="16" t="s">
        <v>1154</v>
      </c>
      <c r="E526" s="26"/>
      <c r="F526" s="181"/>
      <c r="G526" s="26" t="s">
        <v>808</v>
      </c>
      <c r="H526" s="156" t="s">
        <v>1150</v>
      </c>
      <c r="I526" s="156"/>
    </row>
    <row r="527" spans="1:9" ht="20.5" customHeight="1">
      <c r="A527" s="27" t="s">
        <v>1160</v>
      </c>
      <c r="B527" s="16" t="s">
        <v>1130</v>
      </c>
      <c r="C527" s="16" t="s">
        <v>1148</v>
      </c>
      <c r="D527" s="16" t="s">
        <v>1154</v>
      </c>
      <c r="E527" s="26"/>
      <c r="F527" s="181"/>
      <c r="G527" s="26" t="s">
        <v>808</v>
      </c>
      <c r="H527" s="156" t="s">
        <v>1150</v>
      </c>
      <c r="I527" s="156"/>
    </row>
    <row r="528" spans="1:9" ht="20.5" customHeight="1">
      <c r="A528" s="27" t="s">
        <v>1161</v>
      </c>
      <c r="B528" s="16" t="s">
        <v>1130</v>
      </c>
      <c r="C528" s="16" t="s">
        <v>1148</v>
      </c>
      <c r="D528" s="16" t="s">
        <v>1162</v>
      </c>
      <c r="E528" s="26"/>
      <c r="F528" s="181"/>
      <c r="G528" s="26" t="s">
        <v>808</v>
      </c>
      <c r="H528" s="156" t="s">
        <v>1150</v>
      </c>
      <c r="I528" s="156"/>
    </row>
    <row r="529" spans="1:9" ht="20.5" customHeight="1">
      <c r="A529" s="27" t="s">
        <v>1163</v>
      </c>
      <c r="B529" s="16" t="s">
        <v>1130</v>
      </c>
      <c r="C529" s="16" t="s">
        <v>1148</v>
      </c>
      <c r="D529" s="16" t="s">
        <v>1162</v>
      </c>
      <c r="E529" s="26"/>
      <c r="F529" s="181"/>
      <c r="G529" s="26" t="s">
        <v>808</v>
      </c>
      <c r="H529" s="156" t="s">
        <v>1150</v>
      </c>
      <c r="I529" s="156"/>
    </row>
    <row r="530" spans="1:9" ht="20.5" customHeight="1">
      <c r="A530" s="27" t="s">
        <v>2391</v>
      </c>
      <c r="B530" s="16" t="s">
        <v>2392</v>
      </c>
      <c r="C530" s="16" t="s">
        <v>951</v>
      </c>
      <c r="D530" s="16" t="s">
        <v>2583</v>
      </c>
      <c r="E530" s="26" t="s">
        <v>808</v>
      </c>
      <c r="F530" s="181" t="s">
        <v>2393</v>
      </c>
      <c r="G530" s="26" t="s">
        <v>839</v>
      </c>
      <c r="H530" s="156"/>
      <c r="I530" s="156"/>
    </row>
    <row r="531" spans="1:9" ht="20.5" customHeight="1">
      <c r="A531" s="27" t="s">
        <v>827</v>
      </c>
      <c r="B531" s="16" t="s">
        <v>828</v>
      </c>
      <c r="C531" s="16" t="s">
        <v>829</v>
      </c>
      <c r="D531" s="16" t="s">
        <v>830</v>
      </c>
      <c r="E531" s="26" t="s">
        <v>814</v>
      </c>
      <c r="F531" s="181"/>
      <c r="G531" s="26" t="s">
        <v>839</v>
      </c>
      <c r="H531" s="156"/>
      <c r="I531" s="156" t="s">
        <v>2611</v>
      </c>
    </row>
    <row r="532" spans="1:9" ht="20.5" customHeight="1">
      <c r="A532" s="27" t="s">
        <v>831</v>
      </c>
      <c r="B532" s="16" t="s">
        <v>828</v>
      </c>
      <c r="C532" s="16" t="s">
        <v>832</v>
      </c>
      <c r="D532" s="16" t="s">
        <v>833</v>
      </c>
      <c r="E532" s="26" t="s">
        <v>814</v>
      </c>
      <c r="F532" s="181" t="s">
        <v>834</v>
      </c>
      <c r="G532" s="26" t="s">
        <v>839</v>
      </c>
      <c r="H532" s="156"/>
      <c r="I532" s="156" t="s">
        <v>2700</v>
      </c>
    </row>
    <row r="533" spans="1:9" ht="20.5" customHeight="1">
      <c r="A533" s="27" t="s">
        <v>981</v>
      </c>
      <c r="B533" s="16" t="s">
        <v>961</v>
      </c>
      <c r="C533" s="16" t="s">
        <v>979</v>
      </c>
      <c r="D533" s="16" t="s">
        <v>982</v>
      </c>
      <c r="E533" s="26" t="s">
        <v>808</v>
      </c>
      <c r="F533" s="181" t="s">
        <v>964</v>
      </c>
      <c r="G533" s="26" t="s">
        <v>808</v>
      </c>
      <c r="H533" s="156" t="s">
        <v>964</v>
      </c>
      <c r="I533" s="156" t="s">
        <v>2701</v>
      </c>
    </row>
    <row r="534" spans="1:9" ht="20.5" customHeight="1">
      <c r="A534" s="27" t="s">
        <v>983</v>
      </c>
      <c r="B534" s="17" t="s">
        <v>961</v>
      </c>
      <c r="C534" s="17" t="s">
        <v>979</v>
      </c>
      <c r="D534" s="17" t="s">
        <v>984</v>
      </c>
      <c r="E534" s="26" t="s">
        <v>808</v>
      </c>
      <c r="F534" s="181" t="s">
        <v>964</v>
      </c>
      <c r="G534" s="26" t="s">
        <v>808</v>
      </c>
      <c r="H534" s="156" t="s">
        <v>964</v>
      </c>
      <c r="I534" s="156" t="s">
        <v>2701</v>
      </c>
    </row>
    <row r="535" spans="1:9" ht="20.5" customHeight="1">
      <c r="A535" s="27" t="s">
        <v>985</v>
      </c>
      <c r="B535" s="17" t="s">
        <v>961</v>
      </c>
      <c r="C535" s="17" t="s">
        <v>979</v>
      </c>
      <c r="D535" s="17" t="s">
        <v>986</v>
      </c>
      <c r="E535" s="26" t="s">
        <v>808</v>
      </c>
      <c r="F535" s="181" t="s">
        <v>964</v>
      </c>
      <c r="G535" s="26" t="s">
        <v>808</v>
      </c>
      <c r="H535" s="156" t="s">
        <v>964</v>
      </c>
      <c r="I535" s="156" t="s">
        <v>2701</v>
      </c>
    </row>
    <row r="536" spans="1:9" ht="20.5" customHeight="1">
      <c r="A536" s="26" t="s">
        <v>987</v>
      </c>
      <c r="B536" s="156" t="s">
        <v>961</v>
      </c>
      <c r="C536" s="156" t="s">
        <v>979</v>
      </c>
      <c r="D536" s="156" t="s">
        <v>2584</v>
      </c>
      <c r="E536" s="26" t="s">
        <v>808</v>
      </c>
      <c r="F536" s="181" t="s">
        <v>964</v>
      </c>
      <c r="G536" s="26" t="s">
        <v>808</v>
      </c>
      <c r="H536" s="156" t="s">
        <v>964</v>
      </c>
      <c r="I536" s="156" t="s">
        <v>2701</v>
      </c>
    </row>
    <row r="537" spans="1:9" ht="20.5" customHeight="1">
      <c r="A537" s="26" t="s">
        <v>988</v>
      </c>
      <c r="B537" s="156" t="s">
        <v>961</v>
      </c>
      <c r="C537" s="156" t="s">
        <v>979</v>
      </c>
      <c r="D537" s="156" t="s">
        <v>989</v>
      </c>
      <c r="E537" s="26" t="s">
        <v>814</v>
      </c>
      <c r="F537" s="181" t="s">
        <v>975</v>
      </c>
      <c r="G537" s="26" t="s">
        <v>808</v>
      </c>
      <c r="H537" s="156" t="s">
        <v>975</v>
      </c>
      <c r="I537" s="156"/>
    </row>
    <row r="538" spans="1:9" ht="20.5" customHeight="1">
      <c r="A538" s="26" t="s">
        <v>980</v>
      </c>
      <c r="B538" s="156" t="s">
        <v>961</v>
      </c>
      <c r="C538" s="156" t="s">
        <v>979</v>
      </c>
      <c r="D538" s="156" t="s">
        <v>952</v>
      </c>
      <c r="E538" s="26" t="s">
        <v>808</v>
      </c>
      <c r="F538" s="181" t="s">
        <v>2394</v>
      </c>
      <c r="G538" s="26" t="s">
        <v>808</v>
      </c>
      <c r="H538" s="156" t="s">
        <v>2394</v>
      </c>
      <c r="I538" s="156" t="s">
        <v>2702</v>
      </c>
    </row>
    <row r="539" spans="1:9" ht="20.5" customHeight="1">
      <c r="A539" s="26" t="s">
        <v>978</v>
      </c>
      <c r="B539" s="156" t="s">
        <v>961</v>
      </c>
      <c r="C539" s="156" t="s">
        <v>979</v>
      </c>
      <c r="D539" s="156" t="s">
        <v>819</v>
      </c>
      <c r="E539" s="26" t="s">
        <v>1961</v>
      </c>
      <c r="F539" s="181"/>
      <c r="G539" s="26" t="s">
        <v>814</v>
      </c>
      <c r="H539" s="156"/>
      <c r="I539" s="156" t="s">
        <v>2702</v>
      </c>
    </row>
    <row r="540" spans="1:9" ht="20.5" customHeight="1">
      <c r="A540" s="26" t="s">
        <v>2395</v>
      </c>
      <c r="B540" s="156" t="s">
        <v>961</v>
      </c>
      <c r="C540" s="156" t="s">
        <v>962</v>
      </c>
      <c r="D540" s="156" t="s">
        <v>963</v>
      </c>
      <c r="E540" s="26" t="s">
        <v>808</v>
      </c>
      <c r="F540" s="181" t="s">
        <v>964</v>
      </c>
      <c r="G540" s="26" t="s">
        <v>808</v>
      </c>
      <c r="H540" s="156" t="s">
        <v>964</v>
      </c>
      <c r="I540" s="156" t="s">
        <v>2701</v>
      </c>
    </row>
    <row r="541" spans="1:9" ht="20.5" customHeight="1">
      <c r="A541" s="26" t="s">
        <v>2396</v>
      </c>
      <c r="B541" s="156" t="s">
        <v>961</v>
      </c>
      <c r="C541" s="156" t="s">
        <v>962</v>
      </c>
      <c r="D541" s="156" t="s">
        <v>965</v>
      </c>
      <c r="E541" s="26" t="s">
        <v>808</v>
      </c>
      <c r="F541" s="181" t="s">
        <v>964</v>
      </c>
      <c r="G541" s="26" t="s">
        <v>808</v>
      </c>
      <c r="H541" s="156" t="s">
        <v>964</v>
      </c>
      <c r="I541" s="156" t="s">
        <v>2701</v>
      </c>
    </row>
    <row r="542" spans="1:9" ht="20.5" customHeight="1">
      <c r="A542" s="26" t="s">
        <v>2397</v>
      </c>
      <c r="B542" s="156" t="s">
        <v>961</v>
      </c>
      <c r="C542" s="156" t="s">
        <v>962</v>
      </c>
      <c r="D542" s="156" t="s">
        <v>966</v>
      </c>
      <c r="E542" s="156" t="s">
        <v>808</v>
      </c>
      <c r="F542" s="181" t="s">
        <v>964</v>
      </c>
      <c r="G542" s="26" t="s">
        <v>808</v>
      </c>
      <c r="H542" s="156" t="s">
        <v>964</v>
      </c>
      <c r="I542" s="156" t="s">
        <v>2701</v>
      </c>
    </row>
    <row r="543" spans="1:9" ht="20.5" customHeight="1">
      <c r="A543" s="26" t="s">
        <v>967</v>
      </c>
      <c r="B543" s="156" t="s">
        <v>961</v>
      </c>
      <c r="C543" s="156" t="s">
        <v>962</v>
      </c>
      <c r="D543" s="156" t="s">
        <v>968</v>
      </c>
      <c r="E543" s="156" t="s">
        <v>808</v>
      </c>
      <c r="F543" s="181" t="s">
        <v>2398</v>
      </c>
      <c r="G543" s="26" t="s">
        <v>808</v>
      </c>
      <c r="H543" s="156" t="s">
        <v>2398</v>
      </c>
      <c r="I543" s="156" t="s">
        <v>2703</v>
      </c>
    </row>
    <row r="544" spans="1:9" ht="20.5" customHeight="1">
      <c r="A544" s="26" t="s">
        <v>969</v>
      </c>
      <c r="B544" s="156" t="s">
        <v>961</v>
      </c>
      <c r="C544" s="156" t="s">
        <v>970</v>
      </c>
      <c r="D544" s="156" t="s">
        <v>971</v>
      </c>
      <c r="E544" s="156" t="s">
        <v>808</v>
      </c>
      <c r="F544" s="181" t="s">
        <v>972</v>
      </c>
      <c r="G544" s="26" t="s">
        <v>808</v>
      </c>
      <c r="H544" s="156" t="s">
        <v>972</v>
      </c>
      <c r="I544" s="156" t="s">
        <v>2611</v>
      </c>
    </row>
    <row r="545" spans="1:9" ht="20.5" customHeight="1">
      <c r="A545" s="26" t="s">
        <v>990</v>
      </c>
      <c r="B545" s="156" t="s">
        <v>961</v>
      </c>
      <c r="C545" s="156" t="s">
        <v>973</v>
      </c>
      <c r="D545" s="156" t="s">
        <v>991</v>
      </c>
      <c r="E545" s="156" t="s">
        <v>1961</v>
      </c>
      <c r="F545" s="181"/>
      <c r="G545" s="26" t="s">
        <v>808</v>
      </c>
      <c r="H545" s="156" t="s">
        <v>2399</v>
      </c>
      <c r="I545" s="156" t="s">
        <v>2704</v>
      </c>
    </row>
    <row r="546" spans="1:9" ht="20.5" customHeight="1">
      <c r="A546" s="26" t="s">
        <v>2400</v>
      </c>
      <c r="B546" s="156" t="s">
        <v>961</v>
      </c>
      <c r="C546" s="156" t="s">
        <v>973</v>
      </c>
      <c r="D546" s="156" t="s">
        <v>974</v>
      </c>
      <c r="E546" s="156" t="s">
        <v>814</v>
      </c>
      <c r="F546" s="181" t="s">
        <v>975</v>
      </c>
      <c r="G546" s="26" t="s">
        <v>814</v>
      </c>
      <c r="H546" s="156" t="s">
        <v>975</v>
      </c>
      <c r="I546" s="156"/>
    </row>
    <row r="547" spans="1:9" ht="20.5" customHeight="1">
      <c r="A547" s="26" t="s">
        <v>2401</v>
      </c>
      <c r="B547" s="156" t="s">
        <v>961</v>
      </c>
      <c r="C547" s="156" t="s">
        <v>973</v>
      </c>
      <c r="D547" s="156" t="s">
        <v>976</v>
      </c>
      <c r="E547" s="156" t="s">
        <v>814</v>
      </c>
      <c r="F547" s="181" t="s">
        <v>975</v>
      </c>
      <c r="G547" s="26" t="s">
        <v>808</v>
      </c>
      <c r="H547" s="156" t="s">
        <v>975</v>
      </c>
      <c r="I547" s="156"/>
    </row>
    <row r="548" spans="1:9" ht="20.5" customHeight="1">
      <c r="A548" s="26" t="s">
        <v>2402</v>
      </c>
      <c r="B548" s="156" t="s">
        <v>961</v>
      </c>
      <c r="C548" s="156" t="s">
        <v>973</v>
      </c>
      <c r="D548" s="156" t="s">
        <v>977</v>
      </c>
      <c r="E548" s="156" t="s">
        <v>808</v>
      </c>
      <c r="F548" s="181" t="s">
        <v>975</v>
      </c>
      <c r="G548" s="26" t="s">
        <v>808</v>
      </c>
      <c r="H548" s="156" t="s">
        <v>975</v>
      </c>
      <c r="I548" s="156"/>
    </row>
    <row r="549" spans="1:9" ht="20.5" customHeight="1">
      <c r="A549" s="26" t="s">
        <v>2403</v>
      </c>
      <c r="B549" s="156" t="s">
        <v>961</v>
      </c>
      <c r="C549" s="156" t="s">
        <v>2404</v>
      </c>
      <c r="D549" s="156"/>
      <c r="E549" s="156" t="s">
        <v>814</v>
      </c>
      <c r="F549" s="181" t="s">
        <v>975</v>
      </c>
      <c r="G549" s="26" t="s">
        <v>808</v>
      </c>
      <c r="H549" s="156" t="s">
        <v>975</v>
      </c>
      <c r="I549" s="156"/>
    </row>
    <row r="550" spans="1:9" ht="20.5" customHeight="1">
      <c r="A550" s="26" t="s">
        <v>992</v>
      </c>
      <c r="B550" s="156" t="s">
        <v>993</v>
      </c>
      <c r="C550" s="156" t="s">
        <v>994</v>
      </c>
      <c r="D550" s="156" t="s">
        <v>995</v>
      </c>
      <c r="E550" s="156" t="s">
        <v>808</v>
      </c>
      <c r="F550" s="181" t="s">
        <v>996</v>
      </c>
      <c r="G550" s="26" t="s">
        <v>808</v>
      </c>
      <c r="H550" s="156" t="s">
        <v>996</v>
      </c>
      <c r="I550" s="156"/>
    </row>
    <row r="551" spans="1:9" ht="20.5" customHeight="1">
      <c r="A551" s="26" t="s">
        <v>1443</v>
      </c>
      <c r="B551" s="156" t="s">
        <v>1444</v>
      </c>
      <c r="C551" s="156" t="s">
        <v>914</v>
      </c>
      <c r="D551" s="156" t="s">
        <v>1445</v>
      </c>
      <c r="E551" s="156" t="s">
        <v>808</v>
      </c>
      <c r="F551" s="181" t="s">
        <v>1446</v>
      </c>
      <c r="G551" s="26" t="s">
        <v>839</v>
      </c>
      <c r="H551" s="156"/>
      <c r="I551" s="156" t="s">
        <v>2705</v>
      </c>
    </row>
    <row r="552" spans="1:9" ht="20.5" customHeight="1">
      <c r="A552" s="26" t="s">
        <v>1447</v>
      </c>
      <c r="B552" s="156" t="s">
        <v>1444</v>
      </c>
      <c r="C552" s="156" t="s">
        <v>914</v>
      </c>
      <c r="D552" s="156" t="s">
        <v>1448</v>
      </c>
      <c r="E552" s="156" t="s">
        <v>1961</v>
      </c>
      <c r="F552" s="181"/>
      <c r="G552" s="26" t="s">
        <v>808</v>
      </c>
      <c r="H552" s="156" t="s">
        <v>1446</v>
      </c>
      <c r="I552" s="156" t="s">
        <v>2705</v>
      </c>
    </row>
    <row r="553" spans="1:9" ht="20.5" customHeight="1">
      <c r="A553" s="26" t="s">
        <v>1449</v>
      </c>
      <c r="B553" s="156" t="s">
        <v>1450</v>
      </c>
      <c r="C553" s="156" t="s">
        <v>1451</v>
      </c>
      <c r="D553" s="156" t="s">
        <v>1452</v>
      </c>
      <c r="E553" s="26" t="s">
        <v>808</v>
      </c>
      <c r="F553" s="181" t="s">
        <v>2405</v>
      </c>
      <c r="G553" s="156" t="s">
        <v>808</v>
      </c>
      <c r="H553" s="156" t="s">
        <v>2405</v>
      </c>
      <c r="I553" s="156" t="s">
        <v>2706</v>
      </c>
    </row>
    <row r="554" spans="1:9" ht="20.5" customHeight="1">
      <c r="A554" s="26" t="s">
        <v>1453</v>
      </c>
      <c r="B554" s="156" t="s">
        <v>1450</v>
      </c>
      <c r="C554" s="156" t="s">
        <v>1454</v>
      </c>
      <c r="D554" s="156" t="s">
        <v>1452</v>
      </c>
      <c r="E554" s="26" t="s">
        <v>808</v>
      </c>
      <c r="F554" s="181" t="s">
        <v>2405</v>
      </c>
      <c r="G554" s="156" t="s">
        <v>808</v>
      </c>
      <c r="H554" s="156" t="s">
        <v>2405</v>
      </c>
      <c r="I554" s="156" t="s">
        <v>2706</v>
      </c>
    </row>
    <row r="555" spans="1:9" ht="20.5" customHeight="1">
      <c r="A555" s="26" t="s">
        <v>1470</v>
      </c>
      <c r="B555" s="156" t="s">
        <v>1471</v>
      </c>
      <c r="C555" s="156" t="s">
        <v>1472</v>
      </c>
      <c r="D555" s="156" t="s">
        <v>1473</v>
      </c>
      <c r="E555" s="26" t="s">
        <v>808</v>
      </c>
      <c r="F555" s="181" t="s">
        <v>2406</v>
      </c>
      <c r="G555" s="156" t="s">
        <v>808</v>
      </c>
      <c r="H555" s="156" t="s">
        <v>2406</v>
      </c>
      <c r="I555" s="156"/>
    </row>
    <row r="556" spans="1:9" ht="20.5" customHeight="1">
      <c r="A556" s="26" t="s">
        <v>1512</v>
      </c>
      <c r="B556" s="156" t="s">
        <v>1471</v>
      </c>
      <c r="C556" s="156" t="s">
        <v>1513</v>
      </c>
      <c r="D556" s="156" t="s">
        <v>1514</v>
      </c>
      <c r="E556" s="26" t="s">
        <v>808</v>
      </c>
      <c r="F556" s="181" t="s">
        <v>2407</v>
      </c>
      <c r="G556" s="156" t="s">
        <v>808</v>
      </c>
      <c r="H556" s="156" t="s">
        <v>2407</v>
      </c>
      <c r="I556" s="156" t="s">
        <v>2707</v>
      </c>
    </row>
    <row r="557" spans="1:9" ht="20.5" customHeight="1">
      <c r="A557" s="26" t="s">
        <v>1533</v>
      </c>
      <c r="B557" s="156" t="s">
        <v>1471</v>
      </c>
      <c r="C557" s="156" t="s">
        <v>837</v>
      </c>
      <c r="D557" s="156" t="s">
        <v>1534</v>
      </c>
      <c r="E557" s="26" t="s">
        <v>808</v>
      </c>
      <c r="F557" s="181" t="s">
        <v>2408</v>
      </c>
      <c r="G557" s="26" t="s">
        <v>808</v>
      </c>
      <c r="H557" s="156" t="s">
        <v>2408</v>
      </c>
      <c r="I557" s="156" t="s">
        <v>2708</v>
      </c>
    </row>
    <row r="558" spans="1:9" ht="20.5" customHeight="1">
      <c r="A558" s="26" t="s">
        <v>1535</v>
      </c>
      <c r="B558" s="156" t="s">
        <v>1471</v>
      </c>
      <c r="C558" s="156" t="s">
        <v>1536</v>
      </c>
      <c r="D558" s="156"/>
      <c r="E558" s="26" t="s">
        <v>1961</v>
      </c>
      <c r="F558" s="181"/>
      <c r="G558" s="26" t="s">
        <v>808</v>
      </c>
      <c r="H558" s="156" t="s">
        <v>1537</v>
      </c>
      <c r="I558" s="156" t="s">
        <v>2709</v>
      </c>
    </row>
    <row r="559" spans="1:9" ht="20.5" customHeight="1">
      <c r="A559" s="26" t="s">
        <v>1520</v>
      </c>
      <c r="B559" s="156" t="s">
        <v>1471</v>
      </c>
      <c r="C559" s="156" t="s">
        <v>1407</v>
      </c>
      <c r="D559" s="156"/>
      <c r="E559" s="26" t="s">
        <v>808</v>
      </c>
      <c r="F559" s="181" t="s">
        <v>2409</v>
      </c>
      <c r="G559" s="26" t="s">
        <v>808</v>
      </c>
      <c r="H559" s="156" t="s">
        <v>2409</v>
      </c>
      <c r="I559" s="156" t="s">
        <v>2710</v>
      </c>
    </row>
    <row r="560" spans="1:9" ht="20.5" customHeight="1">
      <c r="A560" s="26" t="s">
        <v>1515</v>
      </c>
      <c r="B560" s="156" t="s">
        <v>1471</v>
      </c>
      <c r="C560" s="156" t="s">
        <v>1516</v>
      </c>
      <c r="D560" s="156" t="s">
        <v>1517</v>
      </c>
      <c r="E560" s="26" t="s">
        <v>808</v>
      </c>
      <c r="F560" s="181" t="s">
        <v>2410</v>
      </c>
      <c r="G560" s="26" t="s">
        <v>808</v>
      </c>
      <c r="H560" s="156" t="s">
        <v>2410</v>
      </c>
      <c r="I560" s="156" t="s">
        <v>2711</v>
      </c>
    </row>
    <row r="561" spans="1:9" ht="20.5" customHeight="1">
      <c r="A561" s="26" t="s">
        <v>1518</v>
      </c>
      <c r="B561" s="156" t="s">
        <v>1471</v>
      </c>
      <c r="C561" s="156" t="s">
        <v>1516</v>
      </c>
      <c r="D561" s="156" t="s">
        <v>1519</v>
      </c>
      <c r="E561" s="26" t="s">
        <v>808</v>
      </c>
      <c r="F561" s="181" t="s">
        <v>2410</v>
      </c>
      <c r="G561" s="26" t="s">
        <v>808</v>
      </c>
      <c r="H561" s="156" t="s">
        <v>2410</v>
      </c>
      <c r="I561" s="156" t="s">
        <v>2711</v>
      </c>
    </row>
    <row r="562" spans="1:9" ht="20.5" customHeight="1">
      <c r="A562" s="26" t="s">
        <v>1527</v>
      </c>
      <c r="B562" s="156" t="s">
        <v>1471</v>
      </c>
      <c r="C562" s="156" t="s">
        <v>1528</v>
      </c>
      <c r="D562" s="156" t="s">
        <v>1529</v>
      </c>
      <c r="E562" s="26" t="s">
        <v>808</v>
      </c>
      <c r="F562" s="181" t="s">
        <v>1530</v>
      </c>
      <c r="G562" s="156" t="s">
        <v>808</v>
      </c>
      <c r="H562" s="156" t="s">
        <v>1530</v>
      </c>
      <c r="I562" s="156" t="s">
        <v>2712</v>
      </c>
    </row>
    <row r="563" spans="1:9" ht="20.5" customHeight="1">
      <c r="A563" s="26" t="s">
        <v>1531</v>
      </c>
      <c r="B563" s="156" t="s">
        <v>1471</v>
      </c>
      <c r="C563" s="156" t="s">
        <v>1528</v>
      </c>
      <c r="D563" s="156" t="s">
        <v>1532</v>
      </c>
      <c r="E563" s="26" t="s">
        <v>808</v>
      </c>
      <c r="F563" s="181" t="s">
        <v>1530</v>
      </c>
      <c r="G563" s="156" t="s">
        <v>808</v>
      </c>
      <c r="H563" s="156" t="s">
        <v>1530</v>
      </c>
      <c r="I563" s="156" t="s">
        <v>2712</v>
      </c>
    </row>
    <row r="564" spans="1:9" ht="20.5" customHeight="1">
      <c r="A564" s="26" t="s">
        <v>1521</v>
      </c>
      <c r="B564" s="156" t="s">
        <v>1471</v>
      </c>
      <c r="C564" s="156" t="s">
        <v>1569</v>
      </c>
      <c r="D564" s="156" t="s">
        <v>1074</v>
      </c>
      <c r="E564" s="26" t="s">
        <v>1961</v>
      </c>
      <c r="F564" s="181"/>
      <c r="G564" s="156" t="s">
        <v>808</v>
      </c>
      <c r="H564" s="156" t="s">
        <v>1523</v>
      </c>
      <c r="I564" s="156"/>
    </row>
    <row r="565" spans="1:9" ht="20.5" customHeight="1">
      <c r="A565" s="26" t="s">
        <v>1524</v>
      </c>
      <c r="B565" s="156" t="s">
        <v>1471</v>
      </c>
      <c r="C565" s="156" t="s">
        <v>2411</v>
      </c>
      <c r="D565" s="156" t="s">
        <v>1525</v>
      </c>
      <c r="E565" s="26" t="s">
        <v>1961</v>
      </c>
      <c r="F565" s="181"/>
      <c r="G565" s="26" t="s">
        <v>808</v>
      </c>
      <c r="H565" s="156" t="s">
        <v>1526</v>
      </c>
      <c r="I565" s="156"/>
    </row>
    <row r="566" spans="1:9" ht="20.5" customHeight="1">
      <c r="A566" s="26" t="s">
        <v>1474</v>
      </c>
      <c r="B566" s="156" t="s">
        <v>1471</v>
      </c>
      <c r="C566" s="156" t="s">
        <v>951</v>
      </c>
      <c r="D566" s="156" t="s">
        <v>2585</v>
      </c>
      <c r="E566" s="26" t="s">
        <v>808</v>
      </c>
      <c r="F566" s="181" t="s">
        <v>1475</v>
      </c>
      <c r="G566" s="26" t="s">
        <v>808</v>
      </c>
      <c r="H566" s="156" t="s">
        <v>1475</v>
      </c>
      <c r="I566" s="156" t="s">
        <v>2713</v>
      </c>
    </row>
    <row r="567" spans="1:9" ht="20.5" customHeight="1">
      <c r="A567" s="26" t="s">
        <v>1476</v>
      </c>
      <c r="B567" s="156" t="s">
        <v>1471</v>
      </c>
      <c r="C567" s="156" t="s">
        <v>951</v>
      </c>
      <c r="D567" s="156" t="s">
        <v>1477</v>
      </c>
      <c r="E567" s="26" t="s">
        <v>808</v>
      </c>
      <c r="F567" s="181" t="s">
        <v>1478</v>
      </c>
      <c r="G567" s="26" t="s">
        <v>808</v>
      </c>
      <c r="H567" s="156" t="s">
        <v>1478</v>
      </c>
      <c r="I567" s="156" t="s">
        <v>2713</v>
      </c>
    </row>
    <row r="568" spans="1:9" ht="20.5" customHeight="1">
      <c r="A568" s="26" t="s">
        <v>1479</v>
      </c>
      <c r="B568" s="156" t="s">
        <v>1471</v>
      </c>
      <c r="C568" s="156" t="s">
        <v>951</v>
      </c>
      <c r="D568" s="156" t="s">
        <v>1480</v>
      </c>
      <c r="E568" s="26" t="s">
        <v>808</v>
      </c>
      <c r="F568" s="181" t="s">
        <v>1481</v>
      </c>
      <c r="G568" s="26" t="s">
        <v>808</v>
      </c>
      <c r="H568" s="156" t="s">
        <v>1481</v>
      </c>
      <c r="I568" s="156" t="s">
        <v>2713</v>
      </c>
    </row>
    <row r="569" spans="1:9" ht="20.5" customHeight="1">
      <c r="A569" s="26" t="s">
        <v>1482</v>
      </c>
      <c r="B569" s="156" t="s">
        <v>1471</v>
      </c>
      <c r="C569" s="156" t="s">
        <v>951</v>
      </c>
      <c r="D569" s="156" t="s">
        <v>1483</v>
      </c>
      <c r="E569" s="26" t="s">
        <v>808</v>
      </c>
      <c r="F569" s="181" t="s">
        <v>1484</v>
      </c>
      <c r="G569" s="26" t="s">
        <v>808</v>
      </c>
      <c r="H569" s="156" t="s">
        <v>1484</v>
      </c>
      <c r="I569" s="156" t="s">
        <v>2713</v>
      </c>
    </row>
    <row r="570" spans="1:9" ht="20.5" customHeight="1">
      <c r="A570" s="26" t="s">
        <v>1485</v>
      </c>
      <c r="B570" s="156" t="s">
        <v>1471</v>
      </c>
      <c r="C570" s="156" t="s">
        <v>951</v>
      </c>
      <c r="D570" s="156" t="s">
        <v>1486</v>
      </c>
      <c r="E570" s="26" t="s">
        <v>808</v>
      </c>
      <c r="F570" s="181" t="s">
        <v>1487</v>
      </c>
      <c r="G570" s="26" t="s">
        <v>808</v>
      </c>
      <c r="H570" s="156" t="s">
        <v>1487</v>
      </c>
      <c r="I570" s="156" t="s">
        <v>2713</v>
      </c>
    </row>
    <row r="571" spans="1:9" ht="20.5" customHeight="1">
      <c r="A571" s="26" t="s">
        <v>1488</v>
      </c>
      <c r="B571" s="156" t="s">
        <v>1471</v>
      </c>
      <c r="C571" s="156" t="s">
        <v>951</v>
      </c>
      <c r="D571" s="156" t="s">
        <v>1489</v>
      </c>
      <c r="E571" s="26" t="s">
        <v>808</v>
      </c>
      <c r="F571" s="181" t="s">
        <v>1490</v>
      </c>
      <c r="G571" s="26" t="s">
        <v>808</v>
      </c>
      <c r="H571" s="156" t="s">
        <v>1490</v>
      </c>
      <c r="I571" s="156" t="s">
        <v>2713</v>
      </c>
    </row>
    <row r="572" spans="1:9" ht="20.5" customHeight="1">
      <c r="A572" s="26" t="s">
        <v>1491</v>
      </c>
      <c r="B572" s="156" t="s">
        <v>1471</v>
      </c>
      <c r="C572" s="156" t="s">
        <v>951</v>
      </c>
      <c r="D572" s="156" t="s">
        <v>1492</v>
      </c>
      <c r="E572" s="26" t="s">
        <v>808</v>
      </c>
      <c r="F572" s="181" t="s">
        <v>1493</v>
      </c>
      <c r="G572" s="26" t="s">
        <v>808</v>
      </c>
      <c r="H572" s="156" t="s">
        <v>1493</v>
      </c>
      <c r="I572" s="156" t="s">
        <v>2713</v>
      </c>
    </row>
    <row r="573" spans="1:9" ht="20.5" customHeight="1">
      <c r="A573" s="26" t="s">
        <v>1494</v>
      </c>
      <c r="B573" s="156" t="s">
        <v>1471</v>
      </c>
      <c r="C573" s="156" t="s">
        <v>951</v>
      </c>
      <c r="D573" s="156" t="s">
        <v>1495</v>
      </c>
      <c r="E573" s="26" t="s">
        <v>808</v>
      </c>
      <c r="F573" s="181" t="s">
        <v>1496</v>
      </c>
      <c r="G573" s="26" t="s">
        <v>808</v>
      </c>
      <c r="H573" s="156" t="s">
        <v>1496</v>
      </c>
      <c r="I573" s="156" t="s">
        <v>2713</v>
      </c>
    </row>
    <row r="574" spans="1:9" ht="20.5" customHeight="1">
      <c r="A574" s="26" t="s">
        <v>1497</v>
      </c>
      <c r="B574" s="156" t="s">
        <v>1471</v>
      </c>
      <c r="C574" s="156" t="s">
        <v>951</v>
      </c>
      <c r="D574" s="156" t="s">
        <v>1498</v>
      </c>
      <c r="E574" s="26" t="s">
        <v>808</v>
      </c>
      <c r="F574" s="181" t="s">
        <v>1499</v>
      </c>
      <c r="G574" s="26" t="s">
        <v>808</v>
      </c>
      <c r="H574" s="156" t="s">
        <v>1499</v>
      </c>
      <c r="I574" s="156" t="s">
        <v>2713</v>
      </c>
    </row>
    <row r="575" spans="1:9" ht="20.5" customHeight="1">
      <c r="A575" s="26" t="s">
        <v>1500</v>
      </c>
      <c r="B575" s="156" t="s">
        <v>1471</v>
      </c>
      <c r="C575" s="156" t="s">
        <v>951</v>
      </c>
      <c r="D575" s="156" t="s">
        <v>1501</v>
      </c>
      <c r="E575" s="26" t="s">
        <v>808</v>
      </c>
      <c r="F575" s="181" t="s">
        <v>1502</v>
      </c>
      <c r="G575" s="26" t="s">
        <v>808</v>
      </c>
      <c r="H575" s="156" t="s">
        <v>1502</v>
      </c>
      <c r="I575" s="156" t="s">
        <v>2713</v>
      </c>
    </row>
    <row r="576" spans="1:9" ht="20.5" customHeight="1">
      <c r="A576" s="26" t="s">
        <v>1503</v>
      </c>
      <c r="B576" s="156" t="s">
        <v>1471</v>
      </c>
      <c r="C576" s="156" t="s">
        <v>951</v>
      </c>
      <c r="D576" s="156" t="s">
        <v>1504</v>
      </c>
      <c r="E576" s="26" t="s">
        <v>808</v>
      </c>
      <c r="F576" s="181" t="s">
        <v>1505</v>
      </c>
      <c r="G576" s="26" t="s">
        <v>808</v>
      </c>
      <c r="H576" s="156" t="s">
        <v>1505</v>
      </c>
      <c r="I576" s="156" t="s">
        <v>2713</v>
      </c>
    </row>
    <row r="577" spans="1:9" ht="20.5" customHeight="1">
      <c r="A577" s="26" t="s">
        <v>1506</v>
      </c>
      <c r="B577" s="156" t="s">
        <v>1471</v>
      </c>
      <c r="C577" s="156" t="s">
        <v>951</v>
      </c>
      <c r="D577" s="156" t="s">
        <v>1507</v>
      </c>
      <c r="E577" s="26" t="s">
        <v>808</v>
      </c>
      <c r="F577" s="181" t="s">
        <v>1508</v>
      </c>
      <c r="G577" s="26" t="s">
        <v>808</v>
      </c>
      <c r="H577" s="156" t="s">
        <v>1508</v>
      </c>
      <c r="I577" s="156" t="s">
        <v>2713</v>
      </c>
    </row>
    <row r="578" spans="1:9" ht="20.5" customHeight="1">
      <c r="A578" s="26" t="s">
        <v>1509</v>
      </c>
      <c r="B578" s="156" t="s">
        <v>1471</v>
      </c>
      <c r="C578" s="156" t="s">
        <v>951</v>
      </c>
      <c r="D578" s="156" t="s">
        <v>1510</v>
      </c>
      <c r="E578" s="26" t="s">
        <v>808</v>
      </c>
      <c r="F578" s="181" t="s">
        <v>1511</v>
      </c>
      <c r="G578" s="26" t="s">
        <v>839</v>
      </c>
      <c r="H578" s="156"/>
      <c r="I578" s="156" t="s">
        <v>2713</v>
      </c>
    </row>
    <row r="579" spans="1:9" ht="20.5" customHeight="1">
      <c r="A579" s="26" t="s">
        <v>1043</v>
      </c>
      <c r="B579" s="156" t="s">
        <v>1044</v>
      </c>
      <c r="C579" s="156" t="s">
        <v>1045</v>
      </c>
      <c r="D579" s="156"/>
      <c r="E579" s="26" t="s">
        <v>808</v>
      </c>
      <c r="F579" s="181" t="s">
        <v>1046</v>
      </c>
      <c r="G579" s="26" t="s">
        <v>808</v>
      </c>
      <c r="H579" s="156" t="s">
        <v>1046</v>
      </c>
      <c r="I579" s="156" t="s">
        <v>2714</v>
      </c>
    </row>
    <row r="580" spans="1:9" ht="20.5" customHeight="1">
      <c r="A580" s="26" t="s">
        <v>1047</v>
      </c>
      <c r="B580" s="156" t="s">
        <v>1044</v>
      </c>
      <c r="C580" s="156" t="s">
        <v>1045</v>
      </c>
      <c r="D580" s="156"/>
      <c r="E580" s="26" t="s">
        <v>808</v>
      </c>
      <c r="F580" s="181" t="s">
        <v>1048</v>
      </c>
      <c r="G580" s="26" t="s">
        <v>808</v>
      </c>
      <c r="H580" s="156" t="s">
        <v>1048</v>
      </c>
      <c r="I580" s="156" t="s">
        <v>2715</v>
      </c>
    </row>
    <row r="581" spans="1:9" ht="20.5" customHeight="1">
      <c r="A581" s="26" t="s">
        <v>2412</v>
      </c>
      <c r="B581" s="156" t="s">
        <v>1772</v>
      </c>
      <c r="C581" s="156" t="s">
        <v>2413</v>
      </c>
      <c r="D581" s="156" t="s">
        <v>2586</v>
      </c>
      <c r="E581" s="26" t="s">
        <v>808</v>
      </c>
      <c r="F581" s="181" t="s">
        <v>2414</v>
      </c>
      <c r="G581" s="26" t="s">
        <v>808</v>
      </c>
      <c r="H581" s="156" t="s">
        <v>2414</v>
      </c>
      <c r="I581" s="156"/>
    </row>
    <row r="582" spans="1:9" ht="20.5" customHeight="1">
      <c r="A582" s="26" t="s">
        <v>1774</v>
      </c>
      <c r="B582" s="156" t="s">
        <v>1772</v>
      </c>
      <c r="C582" s="156" t="s">
        <v>824</v>
      </c>
      <c r="D582" s="156" t="s">
        <v>1775</v>
      </c>
      <c r="E582" s="26" t="s">
        <v>808</v>
      </c>
      <c r="F582" s="181" t="s">
        <v>2415</v>
      </c>
      <c r="G582" s="26" t="s">
        <v>839</v>
      </c>
      <c r="H582" s="156"/>
      <c r="I582" s="156"/>
    </row>
    <row r="583" spans="1:9" ht="20.5" customHeight="1">
      <c r="A583" s="26" t="s">
        <v>1773</v>
      </c>
      <c r="B583" s="156" t="s">
        <v>1772</v>
      </c>
      <c r="C583" s="156" t="s">
        <v>951</v>
      </c>
      <c r="D583" s="156"/>
      <c r="E583" s="26" t="s">
        <v>808</v>
      </c>
      <c r="F583" s="181" t="s">
        <v>2416</v>
      </c>
      <c r="G583" s="26" t="s">
        <v>839</v>
      </c>
      <c r="H583" s="156"/>
      <c r="I583" s="156"/>
    </row>
    <row r="584" spans="1:9" ht="20.5" customHeight="1">
      <c r="A584" s="26" t="s">
        <v>2763</v>
      </c>
      <c r="B584" s="156" t="s">
        <v>2762</v>
      </c>
      <c r="C584" s="156" t="s">
        <v>1559</v>
      </c>
      <c r="D584" s="156"/>
      <c r="E584" s="26" t="s">
        <v>808</v>
      </c>
      <c r="F584" s="181" t="s">
        <v>1560</v>
      </c>
      <c r="G584" s="156" t="s">
        <v>839</v>
      </c>
      <c r="H584" s="156" t="s">
        <v>277</v>
      </c>
      <c r="I584" s="156" t="s">
        <v>2716</v>
      </c>
    </row>
    <row r="585" spans="1:9" ht="20.5" customHeight="1">
      <c r="A585" s="26" t="s">
        <v>1049</v>
      </c>
      <c r="B585" s="156" t="s">
        <v>1050</v>
      </c>
      <c r="C585" s="156" t="s">
        <v>1051</v>
      </c>
      <c r="D585" s="156" t="s">
        <v>1052</v>
      </c>
      <c r="E585" s="26" t="s">
        <v>814</v>
      </c>
      <c r="F585" s="181" t="s">
        <v>1964</v>
      </c>
      <c r="G585" s="26" t="s">
        <v>814</v>
      </c>
      <c r="H585" s="156" t="s">
        <v>1964</v>
      </c>
      <c r="I585" s="156" t="s">
        <v>2609</v>
      </c>
    </row>
    <row r="586" spans="1:9" ht="20.5" customHeight="1">
      <c r="A586" s="26" t="s">
        <v>2417</v>
      </c>
      <c r="B586" s="156" t="s">
        <v>1050</v>
      </c>
      <c r="C586" s="156" t="s">
        <v>1051</v>
      </c>
      <c r="D586" s="156" t="s">
        <v>1052</v>
      </c>
      <c r="E586" s="26" t="s">
        <v>814</v>
      </c>
      <c r="F586" s="181" t="s">
        <v>1964</v>
      </c>
      <c r="G586" s="26" t="s">
        <v>814</v>
      </c>
      <c r="H586" s="156" t="s">
        <v>1964</v>
      </c>
      <c r="I586" s="156" t="s">
        <v>2609</v>
      </c>
    </row>
    <row r="587" spans="1:9" ht="20.5" customHeight="1">
      <c r="A587" s="26" t="s">
        <v>1056</v>
      </c>
      <c r="B587" s="156" t="s">
        <v>1050</v>
      </c>
      <c r="C587" s="156" t="s">
        <v>1051</v>
      </c>
      <c r="D587" s="156" t="s">
        <v>1057</v>
      </c>
      <c r="E587" s="26" t="s">
        <v>814</v>
      </c>
      <c r="F587" s="181" t="s">
        <v>1964</v>
      </c>
      <c r="G587" s="26" t="s">
        <v>814</v>
      </c>
      <c r="H587" s="156" t="s">
        <v>1964</v>
      </c>
      <c r="I587" s="156" t="s">
        <v>2609</v>
      </c>
    </row>
    <row r="588" spans="1:9" ht="20.5" customHeight="1">
      <c r="A588" s="26" t="s">
        <v>1059</v>
      </c>
      <c r="B588" s="156" t="s">
        <v>1050</v>
      </c>
      <c r="C588" s="156" t="s">
        <v>1051</v>
      </c>
      <c r="D588" s="156" t="s">
        <v>1057</v>
      </c>
      <c r="E588" s="26" t="s">
        <v>808</v>
      </c>
      <c r="F588" s="181" t="s">
        <v>1964</v>
      </c>
      <c r="G588" s="26" t="s">
        <v>808</v>
      </c>
      <c r="H588" s="156" t="s">
        <v>1964</v>
      </c>
      <c r="I588" s="156" t="s">
        <v>2609</v>
      </c>
    </row>
    <row r="589" spans="1:9" ht="20.5" customHeight="1">
      <c r="A589" s="26" t="s">
        <v>1058</v>
      </c>
      <c r="B589" s="156" t="s">
        <v>1050</v>
      </c>
      <c r="C589" s="156" t="s">
        <v>1051</v>
      </c>
      <c r="D589" s="156" t="s">
        <v>1057</v>
      </c>
      <c r="E589" s="26" t="s">
        <v>814</v>
      </c>
      <c r="F589" s="181" t="s">
        <v>1964</v>
      </c>
      <c r="G589" s="26" t="s">
        <v>814</v>
      </c>
      <c r="H589" s="156" t="s">
        <v>1964</v>
      </c>
      <c r="I589" s="156" t="s">
        <v>2609</v>
      </c>
    </row>
    <row r="590" spans="1:9" ht="20.5" customHeight="1">
      <c r="A590" s="26" t="s">
        <v>2418</v>
      </c>
      <c r="B590" s="156" t="s">
        <v>1050</v>
      </c>
      <c r="C590" s="156" t="s">
        <v>1051</v>
      </c>
      <c r="D590" s="156" t="s">
        <v>1057</v>
      </c>
      <c r="E590" s="26" t="s">
        <v>814</v>
      </c>
      <c r="F590" s="181" t="s">
        <v>1964</v>
      </c>
      <c r="G590" s="26" t="s">
        <v>814</v>
      </c>
      <c r="H590" s="156" t="s">
        <v>1964</v>
      </c>
      <c r="I590" s="156" t="s">
        <v>2609</v>
      </c>
    </row>
    <row r="591" spans="1:9" ht="20.5" customHeight="1">
      <c r="A591" s="26" t="s">
        <v>1055</v>
      </c>
      <c r="B591" s="156" t="s">
        <v>1050</v>
      </c>
      <c r="C591" s="156" t="s">
        <v>1051</v>
      </c>
      <c r="D591" s="156" t="s">
        <v>1054</v>
      </c>
      <c r="E591" s="26" t="s">
        <v>814</v>
      </c>
      <c r="F591" s="181" t="s">
        <v>1964</v>
      </c>
      <c r="G591" s="26" t="s">
        <v>814</v>
      </c>
      <c r="H591" s="156" t="s">
        <v>1964</v>
      </c>
      <c r="I591" s="156" t="s">
        <v>2609</v>
      </c>
    </row>
    <row r="592" spans="1:9" ht="20.5" customHeight="1">
      <c r="A592" s="26" t="s">
        <v>1053</v>
      </c>
      <c r="B592" s="156" t="s">
        <v>1050</v>
      </c>
      <c r="C592" s="156" t="s">
        <v>1051</v>
      </c>
      <c r="D592" s="156" t="s">
        <v>1054</v>
      </c>
      <c r="E592" s="26" t="s">
        <v>814</v>
      </c>
      <c r="F592" s="181" t="s">
        <v>1964</v>
      </c>
      <c r="G592" s="26" t="s">
        <v>814</v>
      </c>
      <c r="H592" s="156" t="s">
        <v>1964</v>
      </c>
      <c r="I592" s="156" t="s">
        <v>2609</v>
      </c>
    </row>
    <row r="593" spans="1:9" ht="20.5" customHeight="1">
      <c r="A593" s="26" t="s">
        <v>1060</v>
      </c>
      <c r="B593" s="156" t="s">
        <v>1050</v>
      </c>
      <c r="C593" s="156" t="s">
        <v>1051</v>
      </c>
      <c r="D593" s="156" t="s">
        <v>1054</v>
      </c>
      <c r="E593" s="26" t="s">
        <v>814</v>
      </c>
      <c r="F593" s="181" t="s">
        <v>1964</v>
      </c>
      <c r="G593" s="26" t="s">
        <v>814</v>
      </c>
      <c r="H593" s="156" t="s">
        <v>1964</v>
      </c>
      <c r="I593" s="156" t="s">
        <v>2609</v>
      </c>
    </row>
    <row r="594" spans="1:9" ht="20.5" customHeight="1">
      <c r="A594" s="26" t="s">
        <v>2419</v>
      </c>
      <c r="B594" s="156" t="s">
        <v>1050</v>
      </c>
      <c r="C594" s="156" t="s">
        <v>1051</v>
      </c>
      <c r="D594" s="156" t="s">
        <v>1054</v>
      </c>
      <c r="E594" s="26" t="s">
        <v>814</v>
      </c>
      <c r="F594" s="181" t="s">
        <v>1964</v>
      </c>
      <c r="G594" s="26" t="s">
        <v>839</v>
      </c>
      <c r="H594" s="156" t="s">
        <v>1964</v>
      </c>
      <c r="I594" s="156" t="s">
        <v>2609</v>
      </c>
    </row>
    <row r="595" spans="1:9" ht="20.5" customHeight="1">
      <c r="A595" s="26" t="s">
        <v>2420</v>
      </c>
      <c r="B595" s="156" t="s">
        <v>1050</v>
      </c>
      <c r="C595" s="156" t="s">
        <v>1051</v>
      </c>
      <c r="D595" s="156" t="s">
        <v>1054</v>
      </c>
      <c r="E595" s="26" t="s">
        <v>814</v>
      </c>
      <c r="F595" s="181" t="s">
        <v>1964</v>
      </c>
      <c r="G595" s="26" t="s">
        <v>839</v>
      </c>
      <c r="H595" s="156" t="s">
        <v>1964</v>
      </c>
      <c r="I595" s="156" t="s">
        <v>2609</v>
      </c>
    </row>
    <row r="596" spans="1:9" ht="20.5" customHeight="1">
      <c r="A596" s="26" t="s">
        <v>1069</v>
      </c>
      <c r="B596" s="156" t="s">
        <v>1062</v>
      </c>
      <c r="C596" s="156" t="s">
        <v>1070</v>
      </c>
      <c r="D596" s="156" t="s">
        <v>1071</v>
      </c>
      <c r="E596" s="26" t="s">
        <v>808</v>
      </c>
      <c r="F596" s="181" t="s">
        <v>2421</v>
      </c>
      <c r="G596" s="26" t="s">
        <v>839</v>
      </c>
      <c r="H596" s="156"/>
      <c r="I596" s="156"/>
    </row>
    <row r="597" spans="1:9" ht="20.5" customHeight="1">
      <c r="A597" s="26" t="s">
        <v>2422</v>
      </c>
      <c r="B597" s="156" t="s">
        <v>1062</v>
      </c>
      <c r="C597" s="156" t="s">
        <v>1070</v>
      </c>
      <c r="D597" s="156" t="s">
        <v>1071</v>
      </c>
      <c r="E597" s="26" t="s">
        <v>808</v>
      </c>
      <c r="F597" s="181" t="s">
        <v>2423</v>
      </c>
      <c r="G597" s="26" t="s">
        <v>839</v>
      </c>
      <c r="H597" s="156"/>
      <c r="I597" s="156"/>
    </row>
    <row r="598" spans="1:9" ht="20.5" customHeight="1">
      <c r="A598" s="26" t="s">
        <v>1072</v>
      </c>
      <c r="B598" s="156" t="s">
        <v>1062</v>
      </c>
      <c r="C598" s="156" t="s">
        <v>1073</v>
      </c>
      <c r="D598" s="156" t="s">
        <v>1074</v>
      </c>
      <c r="E598" s="26" t="s">
        <v>1961</v>
      </c>
      <c r="F598" s="181"/>
      <c r="G598" s="26" t="s">
        <v>808</v>
      </c>
      <c r="H598" s="156" t="s">
        <v>2424</v>
      </c>
      <c r="I598" s="156" t="s">
        <v>2717</v>
      </c>
    </row>
    <row r="599" spans="1:9" ht="20.5" customHeight="1">
      <c r="A599" s="26" t="s">
        <v>1075</v>
      </c>
      <c r="B599" s="156" t="s">
        <v>1062</v>
      </c>
      <c r="C599" s="156" t="s">
        <v>1073</v>
      </c>
      <c r="D599" s="156" t="s">
        <v>1074</v>
      </c>
      <c r="E599" s="156" t="s">
        <v>1961</v>
      </c>
      <c r="F599" s="181"/>
      <c r="G599" s="26" t="s">
        <v>808</v>
      </c>
      <c r="H599" s="156" t="s">
        <v>2424</v>
      </c>
      <c r="I599" s="156" t="s">
        <v>2717</v>
      </c>
    </row>
    <row r="600" spans="1:9" ht="20.5" customHeight="1">
      <c r="A600" s="26" t="s">
        <v>1076</v>
      </c>
      <c r="B600" s="156" t="s">
        <v>1062</v>
      </c>
      <c r="C600" s="156" t="s">
        <v>1073</v>
      </c>
      <c r="D600" s="156" t="s">
        <v>1074</v>
      </c>
      <c r="E600" s="156" t="s">
        <v>1961</v>
      </c>
      <c r="F600" s="181"/>
      <c r="G600" s="26" t="s">
        <v>808</v>
      </c>
      <c r="H600" s="156" t="s">
        <v>2424</v>
      </c>
      <c r="I600" s="156" t="s">
        <v>2717</v>
      </c>
    </row>
    <row r="601" spans="1:9" ht="20.5" customHeight="1">
      <c r="A601" s="26" t="s">
        <v>1067</v>
      </c>
      <c r="B601" s="156" t="s">
        <v>1062</v>
      </c>
      <c r="C601" s="156" t="s">
        <v>1068</v>
      </c>
      <c r="D601" s="156"/>
      <c r="E601" s="156" t="s">
        <v>814</v>
      </c>
      <c r="F601" s="181"/>
      <c r="G601" s="26" t="s">
        <v>839</v>
      </c>
      <c r="H601" s="156"/>
      <c r="I601" s="156" t="s">
        <v>2718</v>
      </c>
    </row>
    <row r="602" spans="1:9" ht="20.5" customHeight="1">
      <c r="A602" s="26" t="s">
        <v>2425</v>
      </c>
      <c r="B602" s="156" t="s">
        <v>1062</v>
      </c>
      <c r="C602" s="156" t="s">
        <v>1070</v>
      </c>
      <c r="D602" s="156" t="s">
        <v>2587</v>
      </c>
      <c r="E602" s="156" t="s">
        <v>1961</v>
      </c>
      <c r="F602" s="181"/>
      <c r="G602" s="26" t="s">
        <v>814</v>
      </c>
      <c r="H602" s="156"/>
      <c r="I602" s="156" t="s">
        <v>2622</v>
      </c>
    </row>
    <row r="603" spans="1:9" ht="20.5" customHeight="1">
      <c r="A603" s="26" t="s">
        <v>2426</v>
      </c>
      <c r="B603" s="156" t="s">
        <v>1062</v>
      </c>
      <c r="C603" s="156" t="s">
        <v>1070</v>
      </c>
      <c r="D603" s="156" t="s">
        <v>2588</v>
      </c>
      <c r="E603" s="156" t="s">
        <v>1961</v>
      </c>
      <c r="F603" s="181"/>
      <c r="G603" s="26" t="s">
        <v>808</v>
      </c>
      <c r="H603" s="156" t="s">
        <v>2427</v>
      </c>
      <c r="I603" s="156" t="s">
        <v>2671</v>
      </c>
    </row>
    <row r="604" spans="1:9" ht="20.5" customHeight="1">
      <c r="A604" s="26" t="s">
        <v>1061</v>
      </c>
      <c r="B604" s="156" t="s">
        <v>1062</v>
      </c>
      <c r="C604" s="156" t="s">
        <v>1063</v>
      </c>
      <c r="D604" s="156" t="s">
        <v>1064</v>
      </c>
      <c r="E604" s="156" t="s">
        <v>814</v>
      </c>
      <c r="F604" s="181" t="s">
        <v>2428</v>
      </c>
      <c r="G604" s="26" t="s">
        <v>839</v>
      </c>
      <c r="H604" s="156"/>
      <c r="I604" s="156" t="s">
        <v>2719</v>
      </c>
    </row>
    <row r="605" spans="1:9" ht="20.5" customHeight="1">
      <c r="A605" s="26" t="s">
        <v>1065</v>
      </c>
      <c r="B605" s="156" t="s">
        <v>1062</v>
      </c>
      <c r="C605" s="156" t="s">
        <v>1066</v>
      </c>
      <c r="D605" s="156"/>
      <c r="E605" s="156" t="s">
        <v>1961</v>
      </c>
      <c r="F605" s="181"/>
      <c r="G605" s="26" t="s">
        <v>808</v>
      </c>
      <c r="H605" s="156" t="s">
        <v>2429</v>
      </c>
      <c r="I605" s="156" t="s">
        <v>2622</v>
      </c>
    </row>
    <row r="606" spans="1:9" ht="20.5" customHeight="1">
      <c r="A606" s="26" t="s">
        <v>2430</v>
      </c>
      <c r="B606" s="156" t="s">
        <v>1078</v>
      </c>
      <c r="C606" s="156" t="s">
        <v>2431</v>
      </c>
      <c r="D606" s="156" t="s">
        <v>2589</v>
      </c>
      <c r="E606" s="156" t="s">
        <v>808</v>
      </c>
      <c r="F606" s="181"/>
      <c r="G606" s="26" t="s">
        <v>839</v>
      </c>
      <c r="H606" s="156"/>
      <c r="I606" s="156" t="s">
        <v>2692</v>
      </c>
    </row>
    <row r="607" spans="1:9" ht="20.5" customHeight="1">
      <c r="A607" s="26" t="s">
        <v>1081</v>
      </c>
      <c r="B607" s="156" t="s">
        <v>1078</v>
      </c>
      <c r="C607" s="156" t="s">
        <v>2431</v>
      </c>
      <c r="D607" s="156" t="s">
        <v>2590</v>
      </c>
      <c r="E607" s="156" t="s">
        <v>808</v>
      </c>
      <c r="F607" s="181"/>
      <c r="G607" s="26" t="s">
        <v>839</v>
      </c>
      <c r="H607" s="156"/>
      <c r="I607" s="156" t="s">
        <v>2692</v>
      </c>
    </row>
    <row r="608" spans="1:9" ht="20.5" customHeight="1">
      <c r="A608" s="26" t="s">
        <v>1082</v>
      </c>
      <c r="B608" s="156" t="s">
        <v>1078</v>
      </c>
      <c r="C608" s="156" t="s">
        <v>2431</v>
      </c>
      <c r="D608" s="156" t="s">
        <v>2591</v>
      </c>
      <c r="E608" s="156" t="s">
        <v>1961</v>
      </c>
      <c r="F608" s="181"/>
      <c r="G608" s="26" t="s">
        <v>808</v>
      </c>
      <c r="H608" s="156"/>
      <c r="I608" s="156" t="s">
        <v>2692</v>
      </c>
    </row>
    <row r="609" spans="1:9" ht="20.5" customHeight="1">
      <c r="A609" s="26" t="s">
        <v>1083</v>
      </c>
      <c r="B609" s="156" t="s">
        <v>1078</v>
      </c>
      <c r="C609" s="156" t="s">
        <v>1079</v>
      </c>
      <c r="D609" s="156" t="s">
        <v>2592</v>
      </c>
      <c r="E609" s="156" t="s">
        <v>808</v>
      </c>
      <c r="F609" s="181"/>
      <c r="G609" s="26" t="s">
        <v>839</v>
      </c>
      <c r="H609" s="156"/>
      <c r="I609" s="156" t="s">
        <v>2692</v>
      </c>
    </row>
    <row r="610" spans="1:9" ht="20.5" customHeight="1">
      <c r="A610" s="26" t="s">
        <v>1084</v>
      </c>
      <c r="B610" s="156" t="s">
        <v>1078</v>
      </c>
      <c r="C610" s="156" t="s">
        <v>1079</v>
      </c>
      <c r="D610" s="156" t="s">
        <v>2592</v>
      </c>
      <c r="E610" s="156" t="s">
        <v>1961</v>
      </c>
      <c r="F610" s="181"/>
      <c r="G610" s="26" t="s">
        <v>808</v>
      </c>
      <c r="H610" s="156"/>
      <c r="I610" s="156" t="s">
        <v>2692</v>
      </c>
    </row>
    <row r="611" spans="1:9" ht="20.5" customHeight="1">
      <c r="A611" s="26" t="s">
        <v>2432</v>
      </c>
      <c r="B611" s="156" t="s">
        <v>1078</v>
      </c>
      <c r="C611" s="156" t="s">
        <v>2433</v>
      </c>
      <c r="D611" s="156" t="s">
        <v>2593</v>
      </c>
      <c r="E611" s="156" t="s">
        <v>1961</v>
      </c>
      <c r="F611" s="181"/>
      <c r="G611" s="26" t="s">
        <v>808</v>
      </c>
      <c r="H611" s="156"/>
      <c r="I611" s="156" t="s">
        <v>2692</v>
      </c>
    </row>
    <row r="612" spans="1:9" ht="20.5" customHeight="1">
      <c r="A612" s="26" t="s">
        <v>1077</v>
      </c>
      <c r="B612" s="156" t="s">
        <v>1078</v>
      </c>
      <c r="C612" s="156" t="s">
        <v>1079</v>
      </c>
      <c r="D612" s="156" t="s">
        <v>1080</v>
      </c>
      <c r="E612" s="26" t="s">
        <v>808</v>
      </c>
      <c r="F612" s="181" t="s">
        <v>2434</v>
      </c>
      <c r="G612" s="180" t="s">
        <v>808</v>
      </c>
      <c r="H612" s="180" t="s">
        <v>2434</v>
      </c>
      <c r="I612" s="156" t="s">
        <v>2672</v>
      </c>
    </row>
    <row r="613" spans="1:9" ht="20.5" customHeight="1">
      <c r="A613" s="26" t="s">
        <v>870</v>
      </c>
      <c r="B613" s="156" t="s">
        <v>867</v>
      </c>
      <c r="C613" s="156" t="s">
        <v>868</v>
      </c>
      <c r="D613" s="156" t="s">
        <v>869</v>
      </c>
      <c r="E613" s="26" t="s">
        <v>808</v>
      </c>
      <c r="F613" s="181" t="s">
        <v>2435</v>
      </c>
      <c r="G613" s="180" t="s">
        <v>839</v>
      </c>
      <c r="H613" s="180"/>
      <c r="I613" s="156" t="s">
        <v>277</v>
      </c>
    </row>
    <row r="614" spans="1:9" ht="20.5" customHeight="1">
      <c r="A614" s="26" t="s">
        <v>2436</v>
      </c>
      <c r="B614" s="156" t="s">
        <v>867</v>
      </c>
      <c r="C614" s="156" t="s">
        <v>868</v>
      </c>
      <c r="D614" s="156" t="s">
        <v>869</v>
      </c>
      <c r="E614" s="26" t="s">
        <v>808</v>
      </c>
      <c r="F614" s="181" t="s">
        <v>2437</v>
      </c>
      <c r="G614" s="26" t="s">
        <v>839</v>
      </c>
      <c r="H614" s="156"/>
      <c r="I614" s="156" t="s">
        <v>277</v>
      </c>
    </row>
    <row r="615" spans="1:9" ht="20.5" customHeight="1">
      <c r="A615" s="26" t="s">
        <v>872</v>
      </c>
      <c r="B615" s="156" t="s">
        <v>867</v>
      </c>
      <c r="C615" s="156" t="s">
        <v>873</v>
      </c>
      <c r="D615" s="156" t="s">
        <v>2594</v>
      </c>
      <c r="E615" s="26" t="s">
        <v>808</v>
      </c>
      <c r="F615" s="181" t="s">
        <v>874</v>
      </c>
      <c r="G615" s="26" t="s">
        <v>808</v>
      </c>
      <c r="H615" s="156" t="s">
        <v>874</v>
      </c>
      <c r="I615" s="156" t="s">
        <v>2720</v>
      </c>
    </row>
    <row r="616" spans="1:9" ht="20.5" customHeight="1">
      <c r="A616" s="26" t="s">
        <v>2438</v>
      </c>
      <c r="B616" s="156" t="s">
        <v>867</v>
      </c>
      <c r="C616" s="156" t="s">
        <v>873</v>
      </c>
      <c r="D616" s="156" t="s">
        <v>2595</v>
      </c>
      <c r="E616" s="26" t="s">
        <v>814</v>
      </c>
      <c r="F616" s="181" t="s">
        <v>874</v>
      </c>
      <c r="G616" s="26" t="s">
        <v>814</v>
      </c>
      <c r="H616" s="156" t="s">
        <v>874</v>
      </c>
      <c r="I616" s="156" t="s">
        <v>2611</v>
      </c>
    </row>
    <row r="617" spans="1:9" ht="20.5" customHeight="1">
      <c r="A617" s="26" t="s">
        <v>875</v>
      </c>
      <c r="B617" s="156" t="s">
        <v>867</v>
      </c>
      <c r="C617" s="156" t="s">
        <v>876</v>
      </c>
      <c r="D617" s="156" t="s">
        <v>877</v>
      </c>
      <c r="E617" s="26" t="s">
        <v>814</v>
      </c>
      <c r="F617" s="181" t="s">
        <v>874</v>
      </c>
      <c r="G617" s="26" t="s">
        <v>814</v>
      </c>
      <c r="H617" s="156" t="s">
        <v>874</v>
      </c>
      <c r="I617" s="156" t="s">
        <v>2171</v>
      </c>
    </row>
    <row r="618" spans="1:9" ht="20.5" customHeight="1">
      <c r="A618" s="26" t="s">
        <v>878</v>
      </c>
      <c r="B618" s="156" t="s">
        <v>867</v>
      </c>
      <c r="C618" s="156" t="s">
        <v>879</v>
      </c>
      <c r="D618" s="156" t="s">
        <v>880</v>
      </c>
      <c r="E618" s="26" t="s">
        <v>808</v>
      </c>
      <c r="F618" s="181" t="s">
        <v>2439</v>
      </c>
      <c r="G618" s="26" t="s">
        <v>808</v>
      </c>
      <c r="H618" s="156" t="s">
        <v>2439</v>
      </c>
      <c r="I618" s="156" t="s">
        <v>277</v>
      </c>
    </row>
    <row r="619" spans="1:9" ht="20.5" customHeight="1">
      <c r="A619" s="26" t="s">
        <v>2760</v>
      </c>
      <c r="B619" s="156" t="s">
        <v>867</v>
      </c>
      <c r="C619" s="156" t="s">
        <v>879</v>
      </c>
      <c r="D619" s="156" t="s">
        <v>2761</v>
      </c>
      <c r="E619" s="26" t="s">
        <v>808</v>
      </c>
      <c r="F619" s="181" t="s">
        <v>2439</v>
      </c>
      <c r="G619" s="26" t="s">
        <v>808</v>
      </c>
      <c r="H619" s="156" t="s">
        <v>2439</v>
      </c>
      <c r="I619" s="156" t="s">
        <v>277</v>
      </c>
    </row>
    <row r="620" spans="1:9" ht="20.5" customHeight="1">
      <c r="A620" s="26" t="s">
        <v>1819</v>
      </c>
      <c r="B620" s="156" t="s">
        <v>1806</v>
      </c>
      <c r="C620" s="156" t="s">
        <v>1820</v>
      </c>
      <c r="D620" s="156" t="s">
        <v>1821</v>
      </c>
      <c r="E620" s="26" t="s">
        <v>808</v>
      </c>
      <c r="F620" s="181" t="s">
        <v>2440</v>
      </c>
      <c r="G620" s="26" t="s">
        <v>839</v>
      </c>
      <c r="H620" s="156"/>
      <c r="I620" s="156" t="s">
        <v>2721</v>
      </c>
    </row>
    <row r="621" spans="1:9" ht="20.5" customHeight="1">
      <c r="A621" s="26" t="s">
        <v>1814</v>
      </c>
      <c r="B621" s="156" t="s">
        <v>1806</v>
      </c>
      <c r="C621" s="156" t="s">
        <v>1028</v>
      </c>
      <c r="D621" s="156" t="s">
        <v>1815</v>
      </c>
      <c r="E621" s="26" t="s">
        <v>808</v>
      </c>
      <c r="F621" s="181" t="s">
        <v>2441</v>
      </c>
      <c r="G621" s="26" t="s">
        <v>808</v>
      </c>
      <c r="H621" s="156" t="s">
        <v>2441</v>
      </c>
      <c r="I621" s="156" t="s">
        <v>2721</v>
      </c>
    </row>
    <row r="622" spans="1:9" ht="20.5" customHeight="1">
      <c r="A622" s="26" t="s">
        <v>1809</v>
      </c>
      <c r="B622" s="156" t="s">
        <v>1806</v>
      </c>
      <c r="C622" s="156" t="s">
        <v>1810</v>
      </c>
      <c r="D622" s="156" t="s">
        <v>1811</v>
      </c>
      <c r="E622" s="26" t="s">
        <v>808</v>
      </c>
      <c r="F622" s="181" t="s">
        <v>2442</v>
      </c>
      <c r="G622" s="26" t="s">
        <v>808</v>
      </c>
      <c r="H622" s="156" t="s">
        <v>2442</v>
      </c>
      <c r="I622" s="156" t="s">
        <v>2721</v>
      </c>
    </row>
    <row r="623" spans="1:9" ht="20.5" customHeight="1">
      <c r="A623" s="26" t="s">
        <v>1812</v>
      </c>
      <c r="B623" s="156" t="s">
        <v>1806</v>
      </c>
      <c r="C623" s="156" t="s">
        <v>1810</v>
      </c>
      <c r="D623" s="156" t="s">
        <v>1813</v>
      </c>
      <c r="E623" s="26" t="s">
        <v>808</v>
      </c>
      <c r="F623" s="181" t="s">
        <v>2443</v>
      </c>
      <c r="G623" s="26" t="s">
        <v>808</v>
      </c>
      <c r="H623" s="156" t="s">
        <v>2443</v>
      </c>
      <c r="I623" s="156" t="s">
        <v>2721</v>
      </c>
    </row>
    <row r="624" spans="1:9" ht="20.5" customHeight="1">
      <c r="A624" s="26" t="s">
        <v>2765</v>
      </c>
      <c r="B624" s="156" t="s">
        <v>1806</v>
      </c>
      <c r="C624" s="156" t="s">
        <v>1807</v>
      </c>
      <c r="D624" s="156" t="s">
        <v>1808</v>
      </c>
      <c r="E624" s="26" t="s">
        <v>1961</v>
      </c>
      <c r="F624" s="181"/>
      <c r="G624" s="26" t="s">
        <v>808</v>
      </c>
      <c r="H624" s="183" t="s">
        <v>2766</v>
      </c>
      <c r="I624" s="156" t="s">
        <v>2721</v>
      </c>
    </row>
    <row r="625" spans="1:9" ht="20.5" customHeight="1">
      <c r="A625" s="26" t="s">
        <v>1816</v>
      </c>
      <c r="B625" s="156" t="s">
        <v>1806</v>
      </c>
      <c r="C625" s="156" t="s">
        <v>1817</v>
      </c>
      <c r="D625" s="156" t="s">
        <v>1818</v>
      </c>
      <c r="E625" s="26" t="s">
        <v>1961</v>
      </c>
      <c r="F625" s="181"/>
      <c r="G625" s="26" t="s">
        <v>808</v>
      </c>
      <c r="H625" s="156" t="s">
        <v>2444</v>
      </c>
      <c r="I625" s="156" t="s">
        <v>2721</v>
      </c>
    </row>
    <row r="626" spans="1:9" ht="20.5" customHeight="1">
      <c r="A626" s="26" t="s">
        <v>2445</v>
      </c>
      <c r="B626" s="156" t="s">
        <v>1568</v>
      </c>
      <c r="C626" s="156" t="s">
        <v>1522</v>
      </c>
      <c r="D626" s="156" t="s">
        <v>2596</v>
      </c>
      <c r="E626" s="26" t="s">
        <v>808</v>
      </c>
      <c r="F626" s="181" t="s">
        <v>2446</v>
      </c>
      <c r="G626" s="26" t="s">
        <v>839</v>
      </c>
      <c r="H626" s="156"/>
      <c r="I626" s="156" t="s">
        <v>2722</v>
      </c>
    </row>
    <row r="627" spans="1:9" ht="20.5" customHeight="1">
      <c r="A627" s="26" t="s">
        <v>2759</v>
      </c>
      <c r="B627" s="156" t="s">
        <v>1568</v>
      </c>
      <c r="C627" s="156" t="s">
        <v>1522</v>
      </c>
      <c r="D627" s="156" t="s">
        <v>2597</v>
      </c>
      <c r="E627" s="26" t="s">
        <v>1961</v>
      </c>
      <c r="F627" s="181"/>
      <c r="G627" s="26" t="s">
        <v>808</v>
      </c>
      <c r="H627" s="183" t="s">
        <v>2764</v>
      </c>
      <c r="I627" s="156" t="s">
        <v>2722</v>
      </c>
    </row>
    <row r="628" spans="1:9" ht="20.5" customHeight="1">
      <c r="A628" s="26" t="s">
        <v>1571</v>
      </c>
      <c r="B628" s="156" t="s">
        <v>1568</v>
      </c>
      <c r="C628" s="156" t="s">
        <v>1569</v>
      </c>
      <c r="D628" s="156" t="s">
        <v>1570</v>
      </c>
      <c r="E628" s="26" t="s">
        <v>808</v>
      </c>
      <c r="F628" s="181" t="s">
        <v>2446</v>
      </c>
      <c r="G628" s="26" t="s">
        <v>839</v>
      </c>
      <c r="H628" s="156"/>
      <c r="I628" s="156" t="s">
        <v>2722</v>
      </c>
    </row>
    <row r="629" spans="1:9" ht="20.5" customHeight="1">
      <c r="A629" s="26" t="s">
        <v>1573</v>
      </c>
      <c r="B629" s="156" t="s">
        <v>1568</v>
      </c>
      <c r="C629" s="156" t="s">
        <v>1569</v>
      </c>
      <c r="D629" s="156" t="s">
        <v>1572</v>
      </c>
      <c r="E629" s="26" t="s">
        <v>1961</v>
      </c>
      <c r="F629" s="181"/>
      <c r="G629" s="26" t="s">
        <v>808</v>
      </c>
      <c r="H629" s="156" t="s">
        <v>2446</v>
      </c>
      <c r="I629" s="156" t="s">
        <v>2722</v>
      </c>
    </row>
    <row r="630" spans="1:9" ht="20.5" customHeight="1">
      <c r="A630" s="26" t="s">
        <v>1574</v>
      </c>
      <c r="B630" s="156" t="s">
        <v>1575</v>
      </c>
      <c r="C630" s="156" t="s">
        <v>1576</v>
      </c>
      <c r="D630" s="156" t="s">
        <v>1577</v>
      </c>
      <c r="E630" s="26" t="s">
        <v>814</v>
      </c>
      <c r="F630" s="181"/>
      <c r="G630" s="26" t="s">
        <v>839</v>
      </c>
      <c r="H630" s="156"/>
      <c r="I630" s="156" t="s">
        <v>2622</v>
      </c>
    </row>
    <row r="631" spans="1:9" ht="20.5" customHeight="1">
      <c r="A631" s="26" t="s">
        <v>1578</v>
      </c>
      <c r="B631" s="156" t="s">
        <v>1575</v>
      </c>
      <c r="C631" s="156" t="s">
        <v>1576</v>
      </c>
      <c r="D631" s="156" t="s">
        <v>1579</v>
      </c>
      <c r="E631" s="26" t="s">
        <v>814</v>
      </c>
      <c r="F631" s="181"/>
      <c r="G631" s="26" t="s">
        <v>839</v>
      </c>
      <c r="H631" s="156"/>
      <c r="I631" s="156" t="s">
        <v>2622</v>
      </c>
    </row>
    <row r="632" spans="1:9" ht="20.5" customHeight="1">
      <c r="A632" s="26" t="s">
        <v>1580</v>
      </c>
      <c r="B632" s="156" t="s">
        <v>1575</v>
      </c>
      <c r="C632" s="156" t="s">
        <v>1581</v>
      </c>
      <c r="D632" s="156" t="s">
        <v>1582</v>
      </c>
      <c r="E632" s="26" t="s">
        <v>814</v>
      </c>
      <c r="F632" s="181"/>
      <c r="G632" s="26" t="s">
        <v>839</v>
      </c>
      <c r="H632" s="156"/>
      <c r="I632" s="156" t="s">
        <v>2622</v>
      </c>
    </row>
    <row r="633" spans="1:9" ht="20.5" customHeight="1">
      <c r="A633" s="26" t="s">
        <v>1583</v>
      </c>
      <c r="B633" s="156" t="s">
        <v>2447</v>
      </c>
      <c r="C633" s="156" t="s">
        <v>1584</v>
      </c>
      <c r="D633" s="156" t="s">
        <v>1585</v>
      </c>
      <c r="E633" s="26" t="s">
        <v>814</v>
      </c>
      <c r="F633" s="181" t="s">
        <v>2448</v>
      </c>
      <c r="G633" s="26" t="s">
        <v>839</v>
      </c>
      <c r="H633" s="156" t="s">
        <v>277</v>
      </c>
      <c r="I633" s="156" t="s">
        <v>2723</v>
      </c>
    </row>
    <row r="634" spans="1:9" ht="20.5" customHeight="1">
      <c r="A634" s="26" t="s">
        <v>1586</v>
      </c>
      <c r="B634" s="156" t="s">
        <v>2447</v>
      </c>
      <c r="C634" s="156" t="s">
        <v>1584</v>
      </c>
      <c r="D634" s="156" t="s">
        <v>1587</v>
      </c>
      <c r="E634" s="26" t="s">
        <v>814</v>
      </c>
      <c r="F634" s="181" t="s">
        <v>2448</v>
      </c>
      <c r="G634" s="26" t="s">
        <v>839</v>
      </c>
      <c r="H634" s="156" t="s">
        <v>277</v>
      </c>
      <c r="I634" s="156" t="s">
        <v>2723</v>
      </c>
    </row>
    <row r="635" spans="1:9" ht="20.5" customHeight="1">
      <c r="A635" s="26" t="s">
        <v>1588</v>
      </c>
      <c r="B635" s="156" t="s">
        <v>2447</v>
      </c>
      <c r="C635" s="156" t="s">
        <v>1584</v>
      </c>
      <c r="D635" s="156" t="s">
        <v>1589</v>
      </c>
      <c r="E635" s="26" t="s">
        <v>814</v>
      </c>
      <c r="F635" s="181" t="s">
        <v>2448</v>
      </c>
      <c r="G635" s="26" t="s">
        <v>839</v>
      </c>
      <c r="H635" s="156" t="s">
        <v>277</v>
      </c>
      <c r="I635" s="156" t="s">
        <v>2723</v>
      </c>
    </row>
    <row r="636" spans="1:9" ht="20.5" customHeight="1">
      <c r="A636" s="26" t="s">
        <v>1590</v>
      </c>
      <c r="B636" s="156" t="s">
        <v>2447</v>
      </c>
      <c r="C636" s="156" t="s">
        <v>1584</v>
      </c>
      <c r="D636" s="156" t="s">
        <v>1591</v>
      </c>
      <c r="E636" s="26" t="s">
        <v>814</v>
      </c>
      <c r="F636" s="181" t="s">
        <v>2448</v>
      </c>
      <c r="G636" s="26" t="s">
        <v>839</v>
      </c>
      <c r="H636" s="156" t="s">
        <v>277</v>
      </c>
      <c r="I636" s="156" t="s">
        <v>2723</v>
      </c>
    </row>
    <row r="637" spans="1:9" ht="20.5" customHeight="1">
      <c r="A637" s="26" t="s">
        <v>1592</v>
      </c>
      <c r="B637" s="156" t="s">
        <v>2447</v>
      </c>
      <c r="C637" s="156" t="s">
        <v>1593</v>
      </c>
      <c r="D637" s="156" t="s">
        <v>2598</v>
      </c>
      <c r="E637" s="26" t="s">
        <v>814</v>
      </c>
      <c r="F637" s="181" t="s">
        <v>2449</v>
      </c>
      <c r="G637" s="26" t="s">
        <v>808</v>
      </c>
      <c r="H637" s="156" t="s">
        <v>1594</v>
      </c>
      <c r="I637" s="156" t="s">
        <v>2723</v>
      </c>
    </row>
    <row r="638" spans="1:9" ht="20.5" customHeight="1">
      <c r="A638" s="26" t="s">
        <v>1595</v>
      </c>
      <c r="B638" s="156" t="s">
        <v>2447</v>
      </c>
      <c r="C638" s="156" t="s">
        <v>1593</v>
      </c>
      <c r="D638" s="156" t="s">
        <v>2599</v>
      </c>
      <c r="E638" s="26" t="s">
        <v>814</v>
      </c>
      <c r="F638" s="181" t="s">
        <v>2449</v>
      </c>
      <c r="G638" s="26" t="s">
        <v>808</v>
      </c>
      <c r="H638" s="156" t="s">
        <v>1594</v>
      </c>
      <c r="I638" s="156" t="s">
        <v>2723</v>
      </c>
    </row>
    <row r="639" spans="1:9" ht="20.5" customHeight="1">
      <c r="A639" s="26" t="s">
        <v>1596</v>
      </c>
      <c r="B639" s="156" t="s">
        <v>2447</v>
      </c>
      <c r="C639" s="156" t="s">
        <v>1593</v>
      </c>
      <c r="D639" s="156" t="s">
        <v>2600</v>
      </c>
      <c r="E639" s="26" t="s">
        <v>814</v>
      </c>
      <c r="F639" s="181" t="s">
        <v>2449</v>
      </c>
      <c r="G639" s="26" t="s">
        <v>808</v>
      </c>
      <c r="H639" s="156" t="s">
        <v>1594</v>
      </c>
      <c r="I639" s="156" t="s">
        <v>2723</v>
      </c>
    </row>
    <row r="640" spans="1:9" ht="20.5" customHeight="1">
      <c r="A640" s="26" t="s">
        <v>1597</v>
      </c>
      <c r="B640" s="156" t="s">
        <v>2447</v>
      </c>
      <c r="C640" s="26" t="s">
        <v>1593</v>
      </c>
      <c r="D640" s="26" t="s">
        <v>2601</v>
      </c>
      <c r="E640" s="26" t="s">
        <v>814</v>
      </c>
      <c r="F640" s="181" t="s">
        <v>2449</v>
      </c>
      <c r="G640" s="26" t="s">
        <v>808</v>
      </c>
      <c r="H640" s="156" t="s">
        <v>1594</v>
      </c>
      <c r="I640" s="26" t="s">
        <v>2723</v>
      </c>
    </row>
    <row r="641" spans="1:9" ht="20.5" customHeight="1">
      <c r="A641" s="26" t="s">
        <v>1598</v>
      </c>
      <c r="B641" s="156" t="s">
        <v>2447</v>
      </c>
      <c r="C641" s="26" t="s">
        <v>1593</v>
      </c>
      <c r="D641" s="26" t="s">
        <v>2602</v>
      </c>
      <c r="E641" s="26" t="s">
        <v>814</v>
      </c>
      <c r="F641" s="181" t="s">
        <v>2449</v>
      </c>
      <c r="G641" s="26" t="s">
        <v>808</v>
      </c>
      <c r="H641" s="156" t="s">
        <v>1594</v>
      </c>
      <c r="I641" s="26" t="s">
        <v>2723</v>
      </c>
    </row>
    <row r="642" spans="1:9" ht="20.5" customHeight="1">
      <c r="A642" s="26" t="s">
        <v>1599</v>
      </c>
      <c r="B642" s="156" t="s">
        <v>2447</v>
      </c>
      <c r="C642" s="26" t="s">
        <v>1593</v>
      </c>
      <c r="D642" s="26" t="s">
        <v>2603</v>
      </c>
      <c r="E642" s="26" t="s">
        <v>814</v>
      </c>
      <c r="F642" s="181" t="s">
        <v>2449</v>
      </c>
      <c r="G642" s="26" t="s">
        <v>808</v>
      </c>
      <c r="H642" s="156" t="s">
        <v>1594</v>
      </c>
      <c r="I642" s="26" t="s">
        <v>2723</v>
      </c>
    </row>
    <row r="643" spans="1:9" ht="20.5" customHeight="1">
      <c r="A643" s="26" t="s">
        <v>1601</v>
      </c>
      <c r="B643" s="156" t="s">
        <v>1600</v>
      </c>
      <c r="C643" s="26" t="s">
        <v>1602</v>
      </c>
      <c r="D643" s="26" t="s">
        <v>1603</v>
      </c>
      <c r="E643" s="26" t="s">
        <v>808</v>
      </c>
      <c r="F643" s="181" t="s">
        <v>1604</v>
      </c>
      <c r="G643" s="26" t="s">
        <v>808</v>
      </c>
      <c r="H643" s="156" t="s">
        <v>1604</v>
      </c>
      <c r="I643" s="26" t="s">
        <v>2724</v>
      </c>
    </row>
    <row r="644" spans="1:9" ht="20.5" customHeight="1">
      <c r="A644" s="26" t="s">
        <v>1605</v>
      </c>
      <c r="B644" s="156" t="s">
        <v>1600</v>
      </c>
      <c r="C644" s="26" t="s">
        <v>1366</v>
      </c>
      <c r="D644" s="26"/>
      <c r="E644" s="26" t="s">
        <v>808</v>
      </c>
      <c r="F644" s="181" t="s">
        <v>2450</v>
      </c>
      <c r="G644" s="26" t="s">
        <v>808</v>
      </c>
      <c r="H644" s="156" t="s">
        <v>2450</v>
      </c>
      <c r="I644" s="26" t="s">
        <v>2622</v>
      </c>
    </row>
    <row r="645" spans="1:9" ht="20.5" customHeight="1">
      <c r="A645" s="26" t="s">
        <v>1606</v>
      </c>
      <c r="B645" s="156" t="s">
        <v>1600</v>
      </c>
      <c r="C645" s="26" t="s">
        <v>1607</v>
      </c>
      <c r="D645" s="26"/>
      <c r="E645" s="26" t="s">
        <v>808</v>
      </c>
      <c r="F645" s="181" t="s">
        <v>2451</v>
      </c>
      <c r="G645" s="26" t="s">
        <v>808</v>
      </c>
      <c r="H645" s="156" t="s">
        <v>2452</v>
      </c>
      <c r="I645" s="26" t="s">
        <v>2724</v>
      </c>
    </row>
    <row r="646" spans="1:9" ht="20.5" customHeight="1">
      <c r="A646" s="26" t="s">
        <v>1612</v>
      </c>
      <c r="B646" s="156" t="s">
        <v>1608</v>
      </c>
      <c r="C646" s="26" t="s">
        <v>1613</v>
      </c>
      <c r="D646" s="26" t="s">
        <v>1614</v>
      </c>
      <c r="E646" s="26" t="s">
        <v>808</v>
      </c>
      <c r="F646" s="181" t="s">
        <v>2453</v>
      </c>
      <c r="G646" s="26" t="s">
        <v>808</v>
      </c>
      <c r="H646" s="156" t="s">
        <v>2453</v>
      </c>
      <c r="I646" s="26" t="s">
        <v>2622</v>
      </c>
    </row>
    <row r="647" spans="1:9" ht="20.5" customHeight="1">
      <c r="A647" s="26" t="s">
        <v>2756</v>
      </c>
      <c r="B647" s="156" t="s">
        <v>1608</v>
      </c>
      <c r="C647" s="26" t="s">
        <v>1613</v>
      </c>
      <c r="D647" s="26" t="s">
        <v>1615</v>
      </c>
      <c r="E647" s="26" t="s">
        <v>808</v>
      </c>
      <c r="F647" s="181" t="s">
        <v>2757</v>
      </c>
      <c r="G647" s="26" t="s">
        <v>839</v>
      </c>
      <c r="H647" s="156"/>
      <c r="I647" s="26" t="s">
        <v>2671</v>
      </c>
    </row>
    <row r="648" spans="1:9" ht="20.5" customHeight="1">
      <c r="A648" s="26" t="s">
        <v>2758</v>
      </c>
      <c r="B648" s="156" t="s">
        <v>1608</v>
      </c>
      <c r="C648" s="26" t="s">
        <v>1609</v>
      </c>
      <c r="D648" s="26" t="s">
        <v>1610</v>
      </c>
      <c r="E648" s="26" t="s">
        <v>808</v>
      </c>
      <c r="F648" s="181" t="s">
        <v>1611</v>
      </c>
      <c r="G648" s="26" t="s">
        <v>808</v>
      </c>
      <c r="H648" s="156" t="s">
        <v>1611</v>
      </c>
      <c r="I648" s="26" t="s">
        <v>2611</v>
      </c>
    </row>
    <row r="649" spans="1:9" ht="20.5" customHeight="1">
      <c r="A649" s="26" t="s">
        <v>1616</v>
      </c>
      <c r="B649" s="156" t="s">
        <v>1617</v>
      </c>
      <c r="C649" s="26" t="s">
        <v>1618</v>
      </c>
      <c r="D649" s="26" t="s">
        <v>1619</v>
      </c>
      <c r="E649" s="26" t="s">
        <v>808</v>
      </c>
      <c r="F649" s="181" t="s">
        <v>1620</v>
      </c>
      <c r="G649" s="26" t="s">
        <v>839</v>
      </c>
      <c r="H649" s="156"/>
      <c r="I649" s="26" t="s">
        <v>2725</v>
      </c>
    </row>
    <row r="650" spans="1:9" ht="20.5" customHeight="1">
      <c r="A650" s="26" t="s">
        <v>1209</v>
      </c>
      <c r="B650" s="156" t="s">
        <v>1210</v>
      </c>
      <c r="C650" s="26" t="s">
        <v>1063</v>
      </c>
      <c r="D650" s="26" t="s">
        <v>2604</v>
      </c>
      <c r="E650" s="26" t="s">
        <v>814</v>
      </c>
      <c r="F650" s="181"/>
      <c r="G650" s="26" t="s">
        <v>808</v>
      </c>
      <c r="H650" s="156" t="s">
        <v>1211</v>
      </c>
      <c r="I650" s="26" t="s">
        <v>2726</v>
      </c>
    </row>
    <row r="651" spans="1:9" ht="20.5" customHeight="1">
      <c r="A651" s="26" t="s">
        <v>1231</v>
      </c>
      <c r="B651" s="156" t="s">
        <v>1210</v>
      </c>
      <c r="C651" s="26" t="s">
        <v>1232</v>
      </c>
      <c r="D651" s="26" t="s">
        <v>1233</v>
      </c>
      <c r="E651" s="26" t="s">
        <v>814</v>
      </c>
      <c r="F651" s="181" t="s">
        <v>1234</v>
      </c>
      <c r="G651" s="26" t="s">
        <v>814</v>
      </c>
      <c r="H651" s="156" t="s">
        <v>1234</v>
      </c>
      <c r="I651" s="26" t="s">
        <v>2171</v>
      </c>
    </row>
    <row r="652" spans="1:9" ht="20.5" customHeight="1">
      <c r="A652" s="26" t="s">
        <v>1212</v>
      </c>
      <c r="B652" s="156" t="s">
        <v>1210</v>
      </c>
      <c r="C652" s="26" t="s">
        <v>1213</v>
      </c>
      <c r="D652" s="26" t="s">
        <v>1214</v>
      </c>
      <c r="E652" s="26" t="s">
        <v>1961</v>
      </c>
      <c r="F652" s="181"/>
      <c r="G652" s="26" t="s">
        <v>808</v>
      </c>
      <c r="H652" s="156" t="s">
        <v>1215</v>
      </c>
      <c r="I652" s="26" t="s">
        <v>2727</v>
      </c>
    </row>
    <row r="653" spans="1:9" ht="20.5" customHeight="1">
      <c r="A653" s="26" t="s">
        <v>1216</v>
      </c>
      <c r="B653" s="156" t="s">
        <v>1210</v>
      </c>
      <c r="C653" s="26" t="s">
        <v>1217</v>
      </c>
      <c r="D653" s="26" t="s">
        <v>1218</v>
      </c>
      <c r="E653" s="26" t="s">
        <v>814</v>
      </c>
      <c r="F653" s="181"/>
      <c r="G653" s="26" t="s">
        <v>839</v>
      </c>
      <c r="H653" s="156"/>
      <c r="I653" s="26" t="s">
        <v>2728</v>
      </c>
    </row>
    <row r="654" spans="1:9" ht="20.5" customHeight="1">
      <c r="A654" s="26" t="s">
        <v>1219</v>
      </c>
      <c r="B654" s="156" t="s">
        <v>1210</v>
      </c>
      <c r="C654" s="26" t="s">
        <v>1217</v>
      </c>
      <c r="D654" s="26" t="s">
        <v>1220</v>
      </c>
      <c r="E654" s="26" t="s">
        <v>814</v>
      </c>
      <c r="F654" s="181"/>
      <c r="G654" s="26" t="s">
        <v>839</v>
      </c>
      <c r="H654" s="156"/>
      <c r="I654" s="26" t="s">
        <v>2728</v>
      </c>
    </row>
    <row r="655" spans="1:9" ht="20.5" customHeight="1">
      <c r="A655" s="26" t="s">
        <v>1228</v>
      </c>
      <c r="B655" s="156" t="s">
        <v>1210</v>
      </c>
      <c r="C655" s="26" t="s">
        <v>1229</v>
      </c>
      <c r="D655" s="26" t="s">
        <v>2605</v>
      </c>
      <c r="E655" s="26" t="s">
        <v>808</v>
      </c>
      <c r="F655" s="181" t="s">
        <v>1230</v>
      </c>
      <c r="G655" s="26" t="s">
        <v>808</v>
      </c>
      <c r="H655" s="156" t="s">
        <v>1230</v>
      </c>
      <c r="I655" s="26" t="s">
        <v>2729</v>
      </c>
    </row>
    <row r="656" spans="1:9" ht="20.5" customHeight="1">
      <c r="A656" s="26" t="s">
        <v>1235</v>
      </c>
      <c r="B656" s="156" t="s">
        <v>1210</v>
      </c>
      <c r="C656" s="26" t="s">
        <v>2454</v>
      </c>
      <c r="D656" s="26" t="s">
        <v>1236</v>
      </c>
      <c r="E656" s="26" t="s">
        <v>808</v>
      </c>
      <c r="F656" s="181" t="s">
        <v>2455</v>
      </c>
      <c r="G656" s="26" t="s">
        <v>808</v>
      </c>
      <c r="H656" s="156" t="s">
        <v>2455</v>
      </c>
      <c r="I656" s="26" t="s">
        <v>2730</v>
      </c>
    </row>
    <row r="657" spans="1:9" ht="20.5" customHeight="1">
      <c r="A657" s="26" t="s">
        <v>1224</v>
      </c>
      <c r="B657" s="156" t="s">
        <v>1210</v>
      </c>
      <c r="C657" s="26" t="s">
        <v>1225</v>
      </c>
      <c r="D657" s="26" t="s">
        <v>1226</v>
      </c>
      <c r="E657" s="26" t="s">
        <v>808</v>
      </c>
      <c r="F657" s="181" t="s">
        <v>1227</v>
      </c>
      <c r="G657" s="26" t="s">
        <v>808</v>
      </c>
      <c r="H657" s="156" t="s">
        <v>1227</v>
      </c>
      <c r="I657" s="26" t="s">
        <v>2731</v>
      </c>
    </row>
    <row r="658" spans="1:9" ht="20.5" customHeight="1">
      <c r="A658" s="26" t="s">
        <v>2755</v>
      </c>
      <c r="B658" s="156" t="s">
        <v>1210</v>
      </c>
      <c r="C658" s="26" t="s">
        <v>1221</v>
      </c>
      <c r="D658" s="26" t="s">
        <v>1222</v>
      </c>
      <c r="E658" s="26" t="s">
        <v>808</v>
      </c>
      <c r="F658" s="181" t="s">
        <v>1223</v>
      </c>
      <c r="G658" s="26" t="s">
        <v>808</v>
      </c>
      <c r="H658" s="156" t="s">
        <v>1223</v>
      </c>
      <c r="I658" s="26" t="s">
        <v>2732</v>
      </c>
    </row>
    <row r="659" spans="1:9" ht="20.5" customHeight="1">
      <c r="A659" s="26" t="s">
        <v>2754</v>
      </c>
      <c r="B659" s="156" t="s">
        <v>1210</v>
      </c>
      <c r="C659" s="26" t="s">
        <v>2456</v>
      </c>
      <c r="D659" s="26" t="s">
        <v>2606</v>
      </c>
      <c r="E659" s="26" t="s">
        <v>808</v>
      </c>
      <c r="F659" s="181" t="s">
        <v>2457</v>
      </c>
      <c r="G659" s="26" t="s">
        <v>839</v>
      </c>
      <c r="H659" s="156"/>
      <c r="I659" s="26" t="s">
        <v>2733</v>
      </c>
    </row>
  </sheetData>
  <autoFilter ref="A1:I659" xr:uid="{00000000-0001-0000-0300-000000000000}"/>
  <phoneticPr fontId="1"/>
  <hyperlinks>
    <hyperlink ref="H627" r:id="rId1" xr:uid="{45836A78-B97F-47A2-8D3A-D221F5DD5510}"/>
    <hyperlink ref="H624" r:id="rId2" xr:uid="{4D141248-CE1E-42E4-9C2F-A6675115EB0D}"/>
    <hyperlink ref="F2" r:id="rId3" xr:uid="{DDE1ADD4-96F3-4FE2-A672-4BFF0799D753}"/>
  </hyperlinks>
  <pageMargins left="0.7" right="0.7" top="0.75" bottom="0.75" header="0.3" footer="0.3"/>
  <pageSetup paperSize="9" orientation="portrait" horizontalDpi="300" verticalDpi="30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8" tint="0.79998168889431442"/>
  </sheetPr>
  <dimension ref="A1:AM9"/>
  <sheetViews>
    <sheetView showZeros="0" view="pageBreakPreview" zoomScale="70" zoomScaleNormal="70" zoomScaleSheetLayoutView="70" workbookViewId="0">
      <pane xSplit="7" ySplit="3" topLeftCell="H4" activePane="bottomRight" state="frozen"/>
      <selection activeCell="AG11" sqref="AG11"/>
      <selection pane="topRight" activeCell="AG11" sqref="AG11"/>
      <selection pane="bottomLeft" activeCell="AG11" sqref="AG11"/>
      <selection pane="bottomRight" activeCell="V5" sqref="V5"/>
    </sheetView>
  </sheetViews>
  <sheetFormatPr defaultColWidth="5.81640625" defaultRowHeight="38.25" customHeight="1"/>
  <cols>
    <col min="1" max="1" width="3.81640625" style="53" customWidth="1"/>
    <col min="2" max="2" width="8.7265625" style="139" bestFit="1" customWidth="1"/>
    <col min="3" max="3" width="12" style="53" customWidth="1"/>
    <col min="4" max="4" width="13.54296875" style="53" customWidth="1"/>
    <col min="5" max="6" width="8" style="53" customWidth="1"/>
    <col min="7" max="7" width="13.7265625" style="53" customWidth="1"/>
    <col min="8" max="8" width="15.26953125" style="53" customWidth="1"/>
    <col min="9" max="9" width="11" style="53" bestFit="1" customWidth="1"/>
    <col min="10" max="10" width="9.7265625" style="53" customWidth="1"/>
    <col min="11" max="11" width="17.08984375" style="53" bestFit="1" customWidth="1"/>
    <col min="12" max="13" width="11.08984375" style="53" customWidth="1"/>
    <col min="14" max="14" width="11.08984375" style="53" bestFit="1" customWidth="1"/>
    <col min="15" max="15" width="23" style="53" bestFit="1" customWidth="1"/>
    <col min="16" max="16" width="7.08984375" style="76" customWidth="1"/>
    <col min="17" max="17" width="13.7265625" style="140" customWidth="1"/>
    <col min="18" max="18" width="8.7265625" style="76" customWidth="1"/>
    <col min="19" max="19" width="17.54296875" style="141" bestFit="1" customWidth="1"/>
    <col min="20" max="20" width="16.453125" style="53" bestFit="1" customWidth="1"/>
    <col min="21" max="23" width="14.54296875" style="53" customWidth="1"/>
    <col min="24" max="24" width="13.7265625" style="53" bestFit="1" customWidth="1"/>
    <col min="25" max="25" width="12.36328125" style="76" customWidth="1"/>
    <col min="26" max="26" width="17.26953125" style="53" customWidth="1"/>
    <col min="27" max="27" width="19.36328125" style="53" customWidth="1"/>
    <col min="28" max="28" width="13.7265625" style="53" bestFit="1" customWidth="1"/>
    <col min="29" max="29" width="7.7265625" style="53" customWidth="1"/>
    <col min="30" max="30" width="11.453125" style="142" bestFit="1" customWidth="1"/>
    <col min="31" max="31" width="13" style="53" bestFit="1" customWidth="1"/>
    <col min="32" max="32" width="9.81640625" style="76" customWidth="1"/>
    <col min="33" max="33" width="11.26953125" style="53" customWidth="1"/>
    <col min="34" max="34" width="23.453125" style="53" customWidth="1"/>
    <col min="35" max="35" width="23" style="53" bestFit="1" customWidth="1"/>
    <col min="36" max="36" width="24.36328125" style="53" customWidth="1"/>
    <col min="37" max="37" width="11.81640625" style="53" bestFit="1" customWidth="1"/>
    <col min="38" max="38" width="11.81640625" style="53" customWidth="1"/>
    <col min="39" max="39" width="20.7265625" style="53" customWidth="1"/>
    <col min="40" max="16384" width="5.81640625" style="53"/>
  </cols>
  <sheetData>
    <row r="1" spans="1:39" s="77" customFormat="1" ht="42" customHeight="1">
      <c r="A1" s="921"/>
      <c r="B1" s="78"/>
      <c r="C1" s="79"/>
      <c r="D1" s="79"/>
      <c r="E1" s="80"/>
      <c r="F1" s="81"/>
      <c r="G1" s="82"/>
      <c r="H1" s="922" t="s">
        <v>1876</v>
      </c>
      <c r="I1" s="923"/>
      <c r="J1" s="923"/>
      <c r="K1" s="924"/>
      <c r="L1" s="922" t="s">
        <v>1877</v>
      </c>
      <c r="M1" s="923"/>
      <c r="N1" s="923"/>
      <c r="O1" s="924"/>
      <c r="P1" s="83"/>
      <c r="Q1" s="84"/>
      <c r="R1" s="85"/>
      <c r="S1" s="922" t="s">
        <v>1878</v>
      </c>
      <c r="T1" s="924"/>
      <c r="U1" s="925" t="s">
        <v>1879</v>
      </c>
      <c r="V1" s="919"/>
      <c r="W1" s="919"/>
      <c r="X1" s="926"/>
      <c r="Y1" s="86"/>
      <c r="Z1" s="87"/>
      <c r="AA1" s="88"/>
      <c r="AB1" s="919" t="s">
        <v>1880</v>
      </c>
      <c r="AC1" s="919"/>
      <c r="AD1" s="919"/>
      <c r="AE1" s="920"/>
      <c r="AF1" s="918"/>
      <c r="AG1" s="918"/>
      <c r="AH1" s="918"/>
      <c r="AI1" s="918"/>
      <c r="AJ1" s="918"/>
      <c r="AK1" s="918"/>
      <c r="AL1" s="918"/>
      <c r="AM1" s="918"/>
    </row>
    <row r="2" spans="1:39" s="77" customFormat="1" ht="112.9" customHeight="1">
      <c r="A2" s="921"/>
      <c r="B2" s="89" t="s">
        <v>1881</v>
      </c>
      <c r="C2" s="90" t="s">
        <v>1882</v>
      </c>
      <c r="D2" s="90" t="s">
        <v>1883</v>
      </c>
      <c r="E2" s="91" t="s">
        <v>19</v>
      </c>
      <c r="F2" s="91" t="s">
        <v>1884</v>
      </c>
      <c r="G2" s="91" t="s">
        <v>1885</v>
      </c>
      <c r="H2" s="92" t="s">
        <v>1886</v>
      </c>
      <c r="I2" s="92" t="s">
        <v>1887</v>
      </c>
      <c r="J2" s="93" t="s">
        <v>1888</v>
      </c>
      <c r="K2" s="94" t="s">
        <v>1889</v>
      </c>
      <c r="L2" s="92" t="s">
        <v>1890</v>
      </c>
      <c r="M2" s="92" t="s">
        <v>1891</v>
      </c>
      <c r="N2" s="93" t="s">
        <v>1892</v>
      </c>
      <c r="O2" s="93" t="s">
        <v>1889</v>
      </c>
      <c r="P2" s="90" t="s">
        <v>1893</v>
      </c>
      <c r="Q2" s="95" t="s">
        <v>1894</v>
      </c>
      <c r="R2" s="91" t="s">
        <v>1895</v>
      </c>
      <c r="S2" s="163" t="s">
        <v>1896</v>
      </c>
      <c r="T2" s="92" t="s">
        <v>22</v>
      </c>
      <c r="U2" s="92" t="s">
        <v>74</v>
      </c>
      <c r="V2" s="92" t="s">
        <v>1897</v>
      </c>
      <c r="W2" s="92" t="s">
        <v>1898</v>
      </c>
      <c r="X2" s="93" t="s">
        <v>1899</v>
      </c>
      <c r="Y2" s="90" t="s">
        <v>1900</v>
      </c>
      <c r="Z2" s="161" t="s">
        <v>1901</v>
      </c>
      <c r="AA2" s="164" t="s">
        <v>1902</v>
      </c>
      <c r="AB2" s="162" t="s">
        <v>1903</v>
      </c>
      <c r="AC2" s="93" t="s">
        <v>1899</v>
      </c>
      <c r="AD2" s="93" t="s">
        <v>1904</v>
      </c>
      <c r="AE2" s="167" t="s">
        <v>1905</v>
      </c>
      <c r="AF2" s="166" t="s">
        <v>1906</v>
      </c>
      <c r="AG2" s="92" t="s">
        <v>1907</v>
      </c>
      <c r="AH2" s="93" t="s">
        <v>1908</v>
      </c>
      <c r="AI2" s="93" t="s">
        <v>1909</v>
      </c>
      <c r="AJ2" s="93" t="s">
        <v>1910</v>
      </c>
      <c r="AK2" s="92" t="s">
        <v>1911</v>
      </c>
      <c r="AL2" s="96" t="s">
        <v>1912</v>
      </c>
      <c r="AM2" s="97" t="s">
        <v>1913</v>
      </c>
    </row>
    <row r="3" spans="1:39" s="77" customFormat="1" ht="33.65" customHeight="1">
      <c r="A3" s="921"/>
      <c r="B3" s="98" t="s">
        <v>1914</v>
      </c>
      <c r="C3" s="99" t="s">
        <v>1915</v>
      </c>
      <c r="D3" s="99" t="s">
        <v>1915</v>
      </c>
      <c r="E3" s="100" t="s">
        <v>1914</v>
      </c>
      <c r="F3" s="100" t="s">
        <v>1914</v>
      </c>
      <c r="G3" s="100" t="s">
        <v>1914</v>
      </c>
      <c r="H3" s="99" t="s">
        <v>1916</v>
      </c>
      <c r="I3" s="99" t="s">
        <v>1916</v>
      </c>
      <c r="J3" s="100" t="s">
        <v>1916</v>
      </c>
      <c r="K3" s="101" t="s">
        <v>1914</v>
      </c>
      <c r="L3" s="99" t="s">
        <v>1916</v>
      </c>
      <c r="M3" s="99" t="s">
        <v>1916</v>
      </c>
      <c r="N3" s="100" t="s">
        <v>1916</v>
      </c>
      <c r="O3" s="101" t="s">
        <v>1914</v>
      </c>
      <c r="P3" s="99" t="s">
        <v>1915</v>
      </c>
      <c r="Q3" s="102" t="s">
        <v>1916</v>
      </c>
      <c r="R3" s="100" t="s">
        <v>1914</v>
      </c>
      <c r="S3" s="103" t="s">
        <v>1916</v>
      </c>
      <c r="T3" s="99" t="s">
        <v>1916</v>
      </c>
      <c r="U3" s="99" t="s">
        <v>1916</v>
      </c>
      <c r="V3" s="99" t="s">
        <v>1915</v>
      </c>
      <c r="W3" s="99" t="s">
        <v>1915</v>
      </c>
      <c r="X3" s="100" t="s">
        <v>1916</v>
      </c>
      <c r="Y3" s="99" t="s">
        <v>1916</v>
      </c>
      <c r="Z3" s="104" t="s">
        <v>1916</v>
      </c>
      <c r="AA3" s="105" t="s">
        <v>1916</v>
      </c>
      <c r="AB3" s="106" t="s">
        <v>1917</v>
      </c>
      <c r="AC3" s="100" t="s">
        <v>1918</v>
      </c>
      <c r="AD3" s="100" t="s">
        <v>1918</v>
      </c>
      <c r="AE3" s="107" t="s">
        <v>1918</v>
      </c>
      <c r="AF3" s="108" t="s">
        <v>1915</v>
      </c>
      <c r="AG3" s="99" t="s">
        <v>1916</v>
      </c>
      <c r="AH3" s="100" t="s">
        <v>1914</v>
      </c>
      <c r="AI3" s="100" t="s">
        <v>1914</v>
      </c>
      <c r="AJ3" s="100" t="s">
        <v>1914</v>
      </c>
      <c r="AK3" s="99" t="s">
        <v>1917</v>
      </c>
      <c r="AL3" s="109" t="s">
        <v>1914</v>
      </c>
      <c r="AM3" s="110" t="s">
        <v>1916</v>
      </c>
    </row>
    <row r="4" spans="1:39" ht="46.15" customHeight="1">
      <c r="B4" s="111" t="s">
        <v>1919</v>
      </c>
      <c r="C4" s="112" t="s">
        <v>1920</v>
      </c>
      <c r="D4" s="113" t="s">
        <v>308</v>
      </c>
      <c r="E4" s="114" t="s">
        <v>1921</v>
      </c>
      <c r="F4" s="114">
        <v>7</v>
      </c>
      <c r="G4" s="115" t="s">
        <v>1922</v>
      </c>
      <c r="H4" s="112" t="s">
        <v>1923</v>
      </c>
      <c r="I4" s="112" t="s">
        <v>1924</v>
      </c>
      <c r="J4" s="112" t="s">
        <v>1925</v>
      </c>
      <c r="K4" s="116" t="str">
        <f t="shared" ref="K4:K5" si="0">CONCATENATE($H4," ",$I4," ",$J4)</f>
        <v>KOKUSAI Taro Jica</v>
      </c>
      <c r="L4" s="112" t="s">
        <v>1926</v>
      </c>
      <c r="M4" s="112" t="s">
        <v>1927</v>
      </c>
      <c r="N4" s="112" t="s">
        <v>1928</v>
      </c>
      <c r="O4" s="116" t="str">
        <f t="shared" ref="O4" si="1">CONCATENATE($L4," ",$M4," ",$N4)</f>
        <v>コクサイ タロウ ジャイカ</v>
      </c>
      <c r="P4" s="115" t="s">
        <v>1929</v>
      </c>
      <c r="Q4" s="117">
        <v>29952</v>
      </c>
      <c r="R4" s="114">
        <v>42</v>
      </c>
      <c r="S4" s="118" t="s">
        <v>1930</v>
      </c>
      <c r="T4" s="119" t="s">
        <v>1931</v>
      </c>
      <c r="U4" s="112" t="s">
        <v>1932</v>
      </c>
      <c r="V4" s="112" t="s">
        <v>1933</v>
      </c>
      <c r="W4" s="112" t="s">
        <v>236</v>
      </c>
      <c r="X4" s="112" t="s">
        <v>1934</v>
      </c>
      <c r="Y4" s="115"/>
      <c r="Z4" s="115">
        <v>2</v>
      </c>
      <c r="AA4" s="112" t="s">
        <v>1935</v>
      </c>
      <c r="AB4" s="112" t="s">
        <v>253</v>
      </c>
      <c r="AC4" s="112" t="s">
        <v>1936</v>
      </c>
      <c r="AD4" s="112" t="s">
        <v>1936</v>
      </c>
      <c r="AE4" s="120" t="s">
        <v>1937</v>
      </c>
      <c r="AF4" s="121">
        <v>2</v>
      </c>
      <c r="AG4" s="122" t="s">
        <v>1938</v>
      </c>
      <c r="AH4" s="114" t="s">
        <v>1939</v>
      </c>
      <c r="AI4" s="114" t="s">
        <v>1934</v>
      </c>
      <c r="AJ4" s="114" t="s">
        <v>1934</v>
      </c>
      <c r="AK4" s="123" t="s">
        <v>1940</v>
      </c>
      <c r="AL4" s="124"/>
      <c r="AM4" s="120" t="s">
        <v>1941</v>
      </c>
    </row>
    <row r="5" spans="1:39" s="125" customFormat="1" ht="48.75" customHeight="1">
      <c r="B5" s="126" t="s">
        <v>1919</v>
      </c>
      <c r="C5" s="127">
        <f>'Application Form'!$J$32</f>
        <v>0</v>
      </c>
      <c r="D5" s="128">
        <f>'Application Form'!$C$16</f>
        <v>0</v>
      </c>
      <c r="E5" s="188"/>
      <c r="F5" s="189" t="s">
        <v>1942</v>
      </c>
      <c r="G5" s="190"/>
      <c r="H5" s="127" t="str">
        <f>UPPER('Application Form'!J24)</f>
        <v/>
      </c>
      <c r="I5" s="127" t="str">
        <f>PROPER('Application Form'!J26)</f>
        <v/>
      </c>
      <c r="J5" s="127" t="str">
        <f>PROPER('Application Form'!J28)</f>
        <v/>
      </c>
      <c r="K5" s="131" t="str">
        <f t="shared" si="0"/>
        <v xml:space="preserve">  </v>
      </c>
      <c r="L5" s="127"/>
      <c r="M5" s="127"/>
      <c r="N5" s="127"/>
      <c r="O5" s="131"/>
      <c r="P5" s="130" t="str" cm="1">
        <f t="array" ref="P5">IFERROR(_xlfn.IFS('Application Form'!$J$30="Male","M",'Application Form'!$J$30="Female","F"),"")</f>
        <v/>
      </c>
      <c r="Q5" s="132" t="str">
        <f>IFERROR(DATE('Application Form'!$AH$30,List!$D$15,'Application Form'!$Z$30),"")</f>
        <v/>
      </c>
      <c r="R5" s="129" t="str">
        <f>'Application Form'!$Z$32</f>
        <v/>
      </c>
      <c r="S5" s="127" t="str">
        <f>'Application Form'!$Z$37&amp;" "&amp;'Application Form'!$AD$36</f>
        <v xml:space="preserve"> </v>
      </c>
      <c r="T5" s="143">
        <f>'Application Form'!$J$40</f>
        <v>0</v>
      </c>
      <c r="U5" s="127">
        <f>'Application Form'!$L$140</f>
        <v>0</v>
      </c>
      <c r="V5" s="127">
        <f>'Application Form'!$L$138</f>
        <v>0</v>
      </c>
      <c r="W5" s="127">
        <f>'Application Form'!$AB$138</f>
        <v>0</v>
      </c>
      <c r="X5" s="127"/>
      <c r="Y5" s="130"/>
      <c r="Z5" s="130"/>
      <c r="AA5" s="127"/>
      <c r="AB5" s="130">
        <f>'Application Form'!$O$91</f>
        <v>0</v>
      </c>
      <c r="AC5" s="157">
        <f>'Application Form'!$L$94</f>
        <v>0</v>
      </c>
      <c r="AD5" s="130">
        <f>'Application Form'!$L$96</f>
        <v>0</v>
      </c>
      <c r="AE5" s="158" t="str">
        <f>IFERROR(DATE('Application Form'!$P$99,List!$D$16,'Application Form'!$L$99),"")</f>
        <v/>
      </c>
      <c r="AF5" s="165">
        <v>1</v>
      </c>
      <c r="AG5" s="130">
        <f>'Annex1-1 DeclarationDesired'!$D$29</f>
        <v>0</v>
      </c>
      <c r="AH5" s="129" t="str">
        <f>'Annex1-1 DeclarationDesired'!$G$29</f>
        <v/>
      </c>
      <c r="AI5" s="129" t="str">
        <f>'Annex1-1 DeclarationDesired'!$L$29</f>
        <v/>
      </c>
      <c r="AJ5" s="129" t="str">
        <f>'Annex1-1 DeclarationDesired'!$R$29</f>
        <v/>
      </c>
      <c r="AK5" s="130">
        <f>'Annex1-1 DeclarationDesired'!$Y$29</f>
        <v>0</v>
      </c>
      <c r="AL5" s="134" t="str">
        <f>'Annex1-1 DeclarationDesired'!AC29</f>
        <v/>
      </c>
      <c r="AM5" s="135">
        <f>'Annex1-1 DeclarationDesired'!$AC$32</f>
        <v>0</v>
      </c>
    </row>
    <row r="6" spans="1:39" s="125" customFormat="1" ht="38.25" customHeight="1">
      <c r="B6" s="126" t="str">
        <f>B5</f>
        <v>001</v>
      </c>
      <c r="C6" s="127">
        <f t="shared" ref="C6:AD7" si="2">C5</f>
        <v>0</v>
      </c>
      <c r="D6" s="128">
        <f t="shared" si="2"/>
        <v>0</v>
      </c>
      <c r="E6" s="186"/>
      <c r="F6" s="189" t="s">
        <v>1942</v>
      </c>
      <c r="G6" s="106"/>
      <c r="H6" s="127" t="str">
        <f>H5</f>
        <v/>
      </c>
      <c r="I6" s="127" t="str">
        <f>I5</f>
        <v/>
      </c>
      <c r="J6" s="127" t="str">
        <f t="shared" si="2"/>
        <v/>
      </c>
      <c r="K6" s="131" t="str">
        <f t="shared" si="2"/>
        <v xml:space="preserve">  </v>
      </c>
      <c r="L6" s="127"/>
      <c r="M6" s="127"/>
      <c r="N6" s="127"/>
      <c r="O6" s="131"/>
      <c r="P6" s="130" t="str">
        <f t="shared" si="2"/>
        <v/>
      </c>
      <c r="Q6" s="133" t="str">
        <f t="shared" si="2"/>
        <v/>
      </c>
      <c r="R6" s="129" t="str">
        <f t="shared" si="2"/>
        <v/>
      </c>
      <c r="S6" s="136" t="str">
        <f t="shared" si="2"/>
        <v xml:space="preserve"> </v>
      </c>
      <c r="T6" s="136">
        <f t="shared" si="2"/>
        <v>0</v>
      </c>
      <c r="U6" s="127">
        <f t="shared" si="2"/>
        <v>0</v>
      </c>
      <c r="V6" s="127">
        <f t="shared" si="2"/>
        <v>0</v>
      </c>
      <c r="W6" s="127">
        <f t="shared" si="2"/>
        <v>0</v>
      </c>
      <c r="X6" s="127">
        <f t="shared" si="2"/>
        <v>0</v>
      </c>
      <c r="Y6" s="130"/>
      <c r="Z6" s="130"/>
      <c r="AA6" s="137"/>
      <c r="AB6" s="130">
        <f t="shared" si="2"/>
        <v>0</v>
      </c>
      <c r="AC6" s="157">
        <f t="shared" si="2"/>
        <v>0</v>
      </c>
      <c r="AD6" s="130">
        <f t="shared" si="2"/>
        <v>0</v>
      </c>
      <c r="AE6" s="159" t="str">
        <f>AE5</f>
        <v/>
      </c>
      <c r="AF6" s="138">
        <v>2</v>
      </c>
      <c r="AG6" s="130">
        <f>'Annex1-1 DeclarationDesired'!$D$36</f>
        <v>0</v>
      </c>
      <c r="AH6" s="129" t="str">
        <f>'Annex1-1 DeclarationDesired'!$G$36</f>
        <v/>
      </c>
      <c r="AI6" s="129" t="str">
        <f>'Annex1-1 DeclarationDesired'!$L$36</f>
        <v/>
      </c>
      <c r="AJ6" s="129" t="str">
        <f>'Annex1-1 DeclarationDesired'!$R$36</f>
        <v/>
      </c>
      <c r="AK6" s="130">
        <f>'Annex1-1 DeclarationDesired'!$Y$36</f>
        <v>0</v>
      </c>
      <c r="AL6" s="134" t="str">
        <f>'Annex1-1 DeclarationDesired'!AC36</f>
        <v/>
      </c>
      <c r="AM6" s="135">
        <f>'Annex1-1 DeclarationDesired'!$AC$39</f>
        <v>0</v>
      </c>
    </row>
    <row r="7" spans="1:39" s="125" customFormat="1" ht="38.25" customHeight="1">
      <c r="B7" s="126" t="str">
        <f>B5</f>
        <v>001</v>
      </c>
      <c r="C7" s="127">
        <f t="shared" ref="C7:AE7" si="3">C5</f>
        <v>0</v>
      </c>
      <c r="D7" s="128">
        <f t="shared" si="3"/>
        <v>0</v>
      </c>
      <c r="E7" s="186"/>
      <c r="F7" s="189" t="s">
        <v>1942</v>
      </c>
      <c r="G7" s="187"/>
      <c r="H7" s="127" t="str">
        <f>H6</f>
        <v/>
      </c>
      <c r="I7" s="127" t="str">
        <f>I6</f>
        <v/>
      </c>
      <c r="J7" s="127" t="str">
        <f t="shared" si="3"/>
        <v/>
      </c>
      <c r="K7" s="131" t="str">
        <f t="shared" si="3"/>
        <v xml:space="preserve">  </v>
      </c>
      <c r="L7" s="127"/>
      <c r="M7" s="127"/>
      <c r="N7" s="127"/>
      <c r="O7" s="131"/>
      <c r="P7" s="130" t="str">
        <f t="shared" si="3"/>
        <v/>
      </c>
      <c r="Q7" s="133" t="str">
        <f t="shared" si="3"/>
        <v/>
      </c>
      <c r="R7" s="129" t="str">
        <f t="shared" si="3"/>
        <v/>
      </c>
      <c r="S7" s="136" t="str">
        <f t="shared" si="2"/>
        <v xml:space="preserve"> </v>
      </c>
      <c r="T7" s="136">
        <f t="shared" si="2"/>
        <v>0</v>
      </c>
      <c r="U7" s="127">
        <f t="shared" si="3"/>
        <v>0</v>
      </c>
      <c r="V7" s="127">
        <f t="shared" si="3"/>
        <v>0</v>
      </c>
      <c r="W7" s="127">
        <f t="shared" si="3"/>
        <v>0</v>
      </c>
      <c r="X7" s="127">
        <f t="shared" si="3"/>
        <v>0</v>
      </c>
      <c r="Y7" s="130"/>
      <c r="Z7" s="130"/>
      <c r="AA7" s="137"/>
      <c r="AB7" s="130">
        <f t="shared" si="3"/>
        <v>0</v>
      </c>
      <c r="AC7" s="157">
        <f t="shared" si="3"/>
        <v>0</v>
      </c>
      <c r="AD7" s="130">
        <f t="shared" si="3"/>
        <v>0</v>
      </c>
      <c r="AE7" s="159" t="str">
        <f t="shared" si="3"/>
        <v/>
      </c>
      <c r="AF7" s="138">
        <v>3</v>
      </c>
      <c r="AG7" s="130">
        <f>'Annex1-1 DeclarationDesired'!$D$43</f>
        <v>0</v>
      </c>
      <c r="AH7" s="129" t="str">
        <f>'Annex1-1 DeclarationDesired'!$G$43</f>
        <v/>
      </c>
      <c r="AI7" s="129" t="str">
        <f>'Annex1-1 DeclarationDesired'!$L$43</f>
        <v/>
      </c>
      <c r="AJ7" s="129" t="str">
        <f>'Annex1-1 DeclarationDesired'!$R$43</f>
        <v/>
      </c>
      <c r="AK7" s="130">
        <f>'Annex1-1 DeclarationDesired'!$Y$43</f>
        <v>0</v>
      </c>
      <c r="AL7" s="134" t="str">
        <f>'Annex1-1 DeclarationDesired'!AC43</f>
        <v/>
      </c>
      <c r="AM7" s="135">
        <f>'Annex1-1 DeclarationDesired'!$AC$46</f>
        <v>0</v>
      </c>
    </row>
    <row r="8" spans="1:39" ht="38.25" customHeight="1">
      <c r="H8" s="125"/>
    </row>
    <row r="9" spans="1:39" ht="38.25" customHeight="1">
      <c r="H9" s="125"/>
    </row>
  </sheetData>
  <sheetProtection formatColumns="0" formatRows="0" insertRows="0" insertHyperlinks="0" deleteRows="0" selectLockedCells="1" sort="0" autoFilter="0"/>
  <autoFilter ref="A4:AM7" xr:uid="{00000000-0001-0000-0000-000000000000}"/>
  <mergeCells count="7">
    <mergeCell ref="AF1:AM1"/>
    <mergeCell ref="AB1:AE1"/>
    <mergeCell ref="A1:A3"/>
    <mergeCell ref="H1:K1"/>
    <mergeCell ref="L1:O1"/>
    <mergeCell ref="S1:T1"/>
    <mergeCell ref="U1:X1"/>
  </mergeCells>
  <phoneticPr fontId="1"/>
  <conditionalFormatting sqref="L5:L7">
    <cfRule type="expression" dxfId="29" priority="3">
      <formula>AND($K5&lt;&gt;"",$L5="")</formula>
    </cfRule>
  </conditionalFormatting>
  <conditionalFormatting sqref="M5:M7">
    <cfRule type="expression" dxfId="28" priority="4">
      <formula>AND($K5&lt;&gt;"",$M5="")</formula>
    </cfRule>
  </conditionalFormatting>
  <conditionalFormatting sqref="P5">
    <cfRule type="expression" dxfId="27" priority="5">
      <formula>AND($K5&lt;&gt;"",$P5="")</formula>
    </cfRule>
  </conditionalFormatting>
  <conditionalFormatting sqref="Q5">
    <cfRule type="expression" dxfId="26" priority="6">
      <formula>AND($K5&lt;&gt;"",$Q5="")</formula>
    </cfRule>
  </conditionalFormatting>
  <conditionalFormatting sqref="S5">
    <cfRule type="expression" dxfId="25" priority="7">
      <formula>AND($K5&lt;&gt;"",$S5="")</formula>
    </cfRule>
  </conditionalFormatting>
  <conditionalFormatting sqref="T5">
    <cfRule type="expression" dxfId="24" priority="8">
      <formula>AND($K5&lt;&gt;"",$T5="")</formula>
    </cfRule>
  </conditionalFormatting>
  <conditionalFormatting sqref="U5">
    <cfRule type="expression" dxfId="23" priority="9">
      <formula>AND($K5&lt;&gt;"",$U5="")</formula>
    </cfRule>
  </conditionalFormatting>
  <conditionalFormatting sqref="V5">
    <cfRule type="expression" dxfId="22" priority="10">
      <formula>AND($K5&lt;&gt;"",$V5="")</formula>
    </cfRule>
  </conditionalFormatting>
  <conditionalFormatting sqref="W5">
    <cfRule type="expression" dxfId="21" priority="11">
      <formula>AND($K5&lt;&gt;"",$W5="")</formula>
    </cfRule>
  </conditionalFormatting>
  <conditionalFormatting sqref="Y5:Y7">
    <cfRule type="expression" dxfId="20" priority="12">
      <formula>AND($K5&lt;&gt;"",$Y5="")</formula>
    </cfRule>
  </conditionalFormatting>
  <conditionalFormatting sqref="Z5:Z7">
    <cfRule type="containsBlanks" dxfId="19" priority="1">
      <formula>LEN(TRIM(Z5))=0</formula>
    </cfRule>
  </conditionalFormatting>
  <conditionalFormatting sqref="AE5">
    <cfRule type="expression" dxfId="18" priority="13">
      <formula>AND($K5&lt;&gt;"",$AE5="")</formula>
    </cfRule>
  </conditionalFormatting>
  <conditionalFormatting sqref="AF5">
    <cfRule type="expression" dxfId="17" priority="14">
      <formula>AND($K5&lt;&gt;"",$AF5="")</formula>
    </cfRule>
  </conditionalFormatting>
  <conditionalFormatting sqref="AG5:AG7">
    <cfRule type="expression" dxfId="16" priority="15">
      <formula>AND($K5&lt;&gt;"",$AG5="")</formula>
    </cfRule>
  </conditionalFormatting>
  <conditionalFormatting sqref="AK5:AK7">
    <cfRule type="expression" dxfId="15" priority="1894">
      <formula>AND($K5&lt;&gt;"",$AK5="")</formula>
    </cfRule>
  </conditionalFormatting>
  <conditionalFormatting sqref="AM5:AM7">
    <cfRule type="notContainsBlanks" priority="2" stopIfTrue="1">
      <formula>LEN(TRIM(AM5))&gt;0</formula>
    </cfRule>
  </conditionalFormatting>
  <dataValidations count="2">
    <dataValidation type="custom" errorStyle="warning" allowBlank="1" showErrorMessage="1" errorTitle="Enter in all capital letters." error="Please enter in all capital letters._x000a_e.g. abcde → ABCDE" sqref="H6:H9 I6:I7 H5:J5" xr:uid="{3D75AEF7-AEDB-4C35-98CB-B9F2A6EACEE6}">
      <formula1>EXACT(H5,UPPER(H5))</formula1>
    </dataValidation>
    <dataValidation type="textLength" operator="equal" allowBlank="1" showInputMessage="1" showErrorMessage="1" error="Country Code + Program Code + 3 digits number, please" sqref="G4:G5"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62BA7-F612-4774-852C-6E4791648215}">
  <sheetPr codeName="Sheet6">
    <tabColor theme="8" tint="0.79998168889431442"/>
  </sheetPr>
  <dimension ref="A1:AM9"/>
  <sheetViews>
    <sheetView showZeros="0" view="pageBreakPreview" zoomScale="70" zoomScaleNormal="70" zoomScaleSheetLayoutView="70" workbookViewId="0">
      <pane xSplit="7" ySplit="3" topLeftCell="H4" activePane="bottomRight" state="frozen"/>
      <selection activeCell="R18" sqref="R18"/>
      <selection pane="topRight" activeCell="R18" sqref="R18"/>
      <selection pane="bottomLeft" activeCell="R18" sqref="R18"/>
      <selection pane="bottomRight" activeCell="AK18" sqref="AK18"/>
    </sheetView>
  </sheetViews>
  <sheetFormatPr defaultColWidth="5.81640625" defaultRowHeight="38.25" customHeight="1"/>
  <cols>
    <col min="1" max="1" width="3.81640625" style="53" customWidth="1"/>
    <col min="2" max="2" width="8.7265625" style="139" bestFit="1" customWidth="1"/>
    <col min="3" max="3" width="12" style="53" customWidth="1"/>
    <col min="4" max="4" width="13.54296875" style="53" customWidth="1"/>
    <col min="5" max="6" width="8" style="53" customWidth="1"/>
    <col min="7" max="7" width="13.7265625" style="53" customWidth="1"/>
    <col min="8" max="8" width="15.26953125" style="53" customWidth="1"/>
    <col min="9" max="9" width="11" style="53" bestFit="1" customWidth="1"/>
    <col min="10" max="10" width="9.7265625" style="53" customWidth="1"/>
    <col min="11" max="11" width="17.08984375" style="53" bestFit="1" customWidth="1"/>
    <col min="12" max="13" width="11.08984375" style="53" customWidth="1"/>
    <col min="14" max="14" width="11.08984375" style="53" bestFit="1" customWidth="1"/>
    <col min="15" max="15" width="23" style="53" bestFit="1" customWidth="1"/>
    <col min="16" max="16" width="7.08984375" style="76" customWidth="1"/>
    <col min="17" max="17" width="13.7265625" style="140" customWidth="1"/>
    <col min="18" max="18" width="8.7265625" style="76" customWidth="1"/>
    <col min="19" max="19" width="17.54296875" style="141" bestFit="1" customWidth="1"/>
    <col min="20" max="20" width="16.453125" style="53" bestFit="1" customWidth="1"/>
    <col min="21" max="23" width="14.54296875" style="53" customWidth="1"/>
    <col min="24" max="24" width="13.7265625" style="53" bestFit="1" customWidth="1"/>
    <col min="25" max="25" width="12.36328125" style="76" customWidth="1"/>
    <col min="26" max="26" width="17.26953125" style="53" customWidth="1"/>
    <col min="27" max="27" width="19.36328125" style="53" customWidth="1"/>
    <col min="28" max="28" width="13.7265625" style="53" bestFit="1" customWidth="1"/>
    <col min="29" max="29" width="7.7265625" style="53" customWidth="1"/>
    <col min="30" max="30" width="11.453125" style="142" bestFit="1" customWidth="1"/>
    <col min="31" max="31" width="13" style="53" bestFit="1" customWidth="1"/>
    <col min="32" max="32" width="9.81640625" style="76" customWidth="1"/>
    <col min="33" max="33" width="11.26953125" style="53" customWidth="1"/>
    <col min="34" max="34" width="23.453125" style="53" customWidth="1"/>
    <col min="35" max="35" width="23" style="53" bestFit="1" customWidth="1"/>
    <col min="36" max="36" width="24.36328125" style="53" customWidth="1"/>
    <col min="37" max="37" width="11.81640625" style="53" bestFit="1" customWidth="1"/>
    <col min="38" max="38" width="11.81640625" style="53" customWidth="1"/>
    <col min="39" max="39" width="20.7265625" style="53" customWidth="1"/>
    <col min="40" max="16384" width="5.81640625" style="53"/>
  </cols>
  <sheetData>
    <row r="1" spans="1:39" s="77" customFormat="1" ht="42" customHeight="1">
      <c r="A1" s="921"/>
      <c r="B1" s="78"/>
      <c r="C1" s="79"/>
      <c r="D1" s="79"/>
      <c r="E1" s="80"/>
      <c r="F1" s="81"/>
      <c r="G1" s="82"/>
      <c r="H1" s="922" t="s">
        <v>1876</v>
      </c>
      <c r="I1" s="923"/>
      <c r="J1" s="923"/>
      <c r="K1" s="924"/>
      <c r="L1" s="922" t="s">
        <v>1877</v>
      </c>
      <c r="M1" s="923"/>
      <c r="N1" s="923"/>
      <c r="O1" s="924"/>
      <c r="P1" s="83"/>
      <c r="Q1" s="84"/>
      <c r="R1" s="85"/>
      <c r="S1" s="922" t="s">
        <v>1878</v>
      </c>
      <c r="T1" s="924"/>
      <c r="U1" s="925" t="s">
        <v>1879</v>
      </c>
      <c r="V1" s="919"/>
      <c r="W1" s="919"/>
      <c r="X1" s="926"/>
      <c r="Y1" s="86"/>
      <c r="Z1" s="87"/>
      <c r="AA1" s="88"/>
      <c r="AB1" s="919" t="s">
        <v>1880</v>
      </c>
      <c r="AC1" s="919"/>
      <c r="AD1" s="919"/>
      <c r="AE1" s="920"/>
      <c r="AF1" s="918"/>
      <c r="AG1" s="918"/>
      <c r="AH1" s="918"/>
      <c r="AI1" s="918"/>
      <c r="AJ1" s="918"/>
      <c r="AK1" s="918"/>
      <c r="AL1" s="918"/>
      <c r="AM1" s="918"/>
    </row>
    <row r="2" spans="1:39" s="77" customFormat="1" ht="112.9" customHeight="1">
      <c r="A2" s="921"/>
      <c r="B2" s="89" t="s">
        <v>1881</v>
      </c>
      <c r="C2" s="90" t="s">
        <v>1882</v>
      </c>
      <c r="D2" s="90" t="s">
        <v>1883</v>
      </c>
      <c r="E2" s="91" t="s">
        <v>19</v>
      </c>
      <c r="F2" s="91" t="s">
        <v>1884</v>
      </c>
      <c r="G2" s="91" t="s">
        <v>1885</v>
      </c>
      <c r="H2" s="92" t="s">
        <v>1886</v>
      </c>
      <c r="I2" s="92" t="s">
        <v>1887</v>
      </c>
      <c r="J2" s="93" t="s">
        <v>1888</v>
      </c>
      <c r="K2" s="94" t="s">
        <v>1889</v>
      </c>
      <c r="L2" s="92" t="s">
        <v>1890</v>
      </c>
      <c r="M2" s="92" t="s">
        <v>1891</v>
      </c>
      <c r="N2" s="93" t="s">
        <v>1892</v>
      </c>
      <c r="O2" s="93" t="s">
        <v>1889</v>
      </c>
      <c r="P2" s="90" t="s">
        <v>1893</v>
      </c>
      <c r="Q2" s="95" t="s">
        <v>1894</v>
      </c>
      <c r="R2" s="91" t="s">
        <v>1895</v>
      </c>
      <c r="S2" s="163" t="s">
        <v>1896</v>
      </c>
      <c r="T2" s="92" t="s">
        <v>22</v>
      </c>
      <c r="U2" s="92" t="s">
        <v>74</v>
      </c>
      <c r="V2" s="92" t="s">
        <v>1897</v>
      </c>
      <c r="W2" s="92" t="s">
        <v>1898</v>
      </c>
      <c r="X2" s="93" t="s">
        <v>1899</v>
      </c>
      <c r="Y2" s="90" t="s">
        <v>1900</v>
      </c>
      <c r="Z2" s="161" t="s">
        <v>1901</v>
      </c>
      <c r="AA2" s="164" t="s">
        <v>1902</v>
      </c>
      <c r="AB2" s="162" t="s">
        <v>1903</v>
      </c>
      <c r="AC2" s="93" t="s">
        <v>1899</v>
      </c>
      <c r="AD2" s="93" t="s">
        <v>1904</v>
      </c>
      <c r="AE2" s="167" t="s">
        <v>1905</v>
      </c>
      <c r="AF2" s="166" t="s">
        <v>1906</v>
      </c>
      <c r="AG2" s="92" t="s">
        <v>1907</v>
      </c>
      <c r="AH2" s="93" t="s">
        <v>1908</v>
      </c>
      <c r="AI2" s="93" t="s">
        <v>1909</v>
      </c>
      <c r="AJ2" s="93" t="s">
        <v>1910</v>
      </c>
      <c r="AK2" s="92" t="s">
        <v>1911</v>
      </c>
      <c r="AL2" s="96" t="s">
        <v>1912</v>
      </c>
      <c r="AM2" s="97" t="s">
        <v>1913</v>
      </c>
    </row>
    <row r="3" spans="1:39" s="77" customFormat="1" ht="33.65" customHeight="1">
      <c r="A3" s="921"/>
      <c r="B3" s="98" t="s">
        <v>1914</v>
      </c>
      <c r="C3" s="99" t="s">
        <v>1915</v>
      </c>
      <c r="D3" s="99" t="s">
        <v>1915</v>
      </c>
      <c r="E3" s="100" t="s">
        <v>1914</v>
      </c>
      <c r="F3" s="100" t="s">
        <v>1914</v>
      </c>
      <c r="G3" s="100" t="s">
        <v>1914</v>
      </c>
      <c r="H3" s="99" t="s">
        <v>1916</v>
      </c>
      <c r="I3" s="99" t="s">
        <v>1916</v>
      </c>
      <c r="J3" s="100" t="s">
        <v>1916</v>
      </c>
      <c r="K3" s="101" t="s">
        <v>1914</v>
      </c>
      <c r="L3" s="99" t="s">
        <v>1916</v>
      </c>
      <c r="M3" s="99" t="s">
        <v>1916</v>
      </c>
      <c r="N3" s="100" t="s">
        <v>1916</v>
      </c>
      <c r="O3" s="101" t="s">
        <v>1914</v>
      </c>
      <c r="P3" s="99" t="s">
        <v>1915</v>
      </c>
      <c r="Q3" s="102" t="s">
        <v>1916</v>
      </c>
      <c r="R3" s="100" t="s">
        <v>1914</v>
      </c>
      <c r="S3" s="103" t="s">
        <v>1916</v>
      </c>
      <c r="T3" s="99" t="s">
        <v>1916</v>
      </c>
      <c r="U3" s="99" t="s">
        <v>1916</v>
      </c>
      <c r="V3" s="99" t="s">
        <v>1915</v>
      </c>
      <c r="W3" s="99" t="s">
        <v>1915</v>
      </c>
      <c r="X3" s="100" t="s">
        <v>1916</v>
      </c>
      <c r="Y3" s="99" t="s">
        <v>1916</v>
      </c>
      <c r="Z3" s="104" t="s">
        <v>1916</v>
      </c>
      <c r="AA3" s="105" t="s">
        <v>1916</v>
      </c>
      <c r="AB3" s="106" t="s">
        <v>1917</v>
      </c>
      <c r="AC3" s="100" t="s">
        <v>1918</v>
      </c>
      <c r="AD3" s="100" t="s">
        <v>1918</v>
      </c>
      <c r="AE3" s="107" t="s">
        <v>1918</v>
      </c>
      <c r="AF3" s="108" t="s">
        <v>1915</v>
      </c>
      <c r="AG3" s="99" t="s">
        <v>1916</v>
      </c>
      <c r="AH3" s="100" t="s">
        <v>1914</v>
      </c>
      <c r="AI3" s="100" t="s">
        <v>1914</v>
      </c>
      <c r="AJ3" s="100" t="s">
        <v>1914</v>
      </c>
      <c r="AK3" s="99" t="s">
        <v>1917</v>
      </c>
      <c r="AL3" s="109" t="s">
        <v>1914</v>
      </c>
      <c r="AM3" s="110" t="s">
        <v>1916</v>
      </c>
    </row>
    <row r="4" spans="1:39" ht="46.15" customHeight="1">
      <c r="B4" s="111" t="s">
        <v>1919</v>
      </c>
      <c r="C4" s="112" t="s">
        <v>1920</v>
      </c>
      <c r="D4" s="113" t="s">
        <v>308</v>
      </c>
      <c r="E4" s="114" t="s">
        <v>1921</v>
      </c>
      <c r="F4" s="114">
        <v>7</v>
      </c>
      <c r="G4" s="115" t="s">
        <v>1922</v>
      </c>
      <c r="H4" s="112" t="s">
        <v>1923</v>
      </c>
      <c r="I4" s="112" t="s">
        <v>1924</v>
      </c>
      <c r="J4" s="112" t="s">
        <v>1925</v>
      </c>
      <c r="K4" s="116" t="str">
        <f t="shared" ref="K4:K5" si="0">CONCATENATE($H4," ",$I4," ",$J4)</f>
        <v>KOKUSAI Taro Jica</v>
      </c>
      <c r="L4" s="112" t="s">
        <v>1926</v>
      </c>
      <c r="M4" s="112" t="s">
        <v>1927</v>
      </c>
      <c r="N4" s="112" t="s">
        <v>1928</v>
      </c>
      <c r="O4" s="116" t="str">
        <f t="shared" ref="O4" si="1">CONCATENATE($L4," ",$M4," ",$N4)</f>
        <v>コクサイ タロウ ジャイカ</v>
      </c>
      <c r="P4" s="115" t="s">
        <v>1929</v>
      </c>
      <c r="Q4" s="117">
        <v>29952</v>
      </c>
      <c r="R4" s="114">
        <v>42</v>
      </c>
      <c r="S4" s="118" t="s">
        <v>1930</v>
      </c>
      <c r="T4" s="119" t="s">
        <v>1931</v>
      </c>
      <c r="U4" s="112" t="s">
        <v>1932</v>
      </c>
      <c r="V4" s="112" t="s">
        <v>1933</v>
      </c>
      <c r="W4" s="112" t="s">
        <v>236</v>
      </c>
      <c r="X4" s="112" t="s">
        <v>1934</v>
      </c>
      <c r="Y4" s="115"/>
      <c r="Z4" s="115">
        <v>2</v>
      </c>
      <c r="AA4" s="112" t="s">
        <v>1935</v>
      </c>
      <c r="AB4" s="112" t="s">
        <v>253</v>
      </c>
      <c r="AC4" s="112" t="s">
        <v>1936</v>
      </c>
      <c r="AD4" s="112" t="s">
        <v>1936</v>
      </c>
      <c r="AE4" s="120" t="s">
        <v>1937</v>
      </c>
      <c r="AF4" s="121">
        <v>2</v>
      </c>
      <c r="AG4" s="122" t="s">
        <v>1938</v>
      </c>
      <c r="AH4" s="114" t="s">
        <v>1939</v>
      </c>
      <c r="AI4" s="114" t="s">
        <v>1934</v>
      </c>
      <c r="AJ4" s="114" t="s">
        <v>1934</v>
      </c>
      <c r="AK4" s="123" t="s">
        <v>1940</v>
      </c>
      <c r="AL4" s="124"/>
      <c r="AM4" s="120" t="s">
        <v>1941</v>
      </c>
    </row>
    <row r="5" spans="1:39" s="125" customFormat="1" ht="48.75" customHeight="1">
      <c r="B5" s="126" t="s">
        <v>1919</v>
      </c>
      <c r="C5" s="127">
        <f>'Application Form'!$J$32</f>
        <v>0</v>
      </c>
      <c r="D5" s="128">
        <f>'Application Form'!$C$16</f>
        <v>0</v>
      </c>
      <c r="E5" s="188"/>
      <c r="F5" s="189" t="s">
        <v>1942</v>
      </c>
      <c r="G5" s="190"/>
      <c r="H5" s="127" t="str">
        <f>UPPER('Application Form'!J24)</f>
        <v/>
      </c>
      <c r="I5" s="127" t="str">
        <f>PROPER('Application Form'!J26)</f>
        <v/>
      </c>
      <c r="J5" s="127" t="str">
        <f>PROPER('Application Form'!J28)</f>
        <v/>
      </c>
      <c r="K5" s="131" t="str">
        <f t="shared" si="0"/>
        <v xml:space="preserve">  </v>
      </c>
      <c r="L5" s="127"/>
      <c r="M5" s="127"/>
      <c r="N5" s="127"/>
      <c r="O5" s="131"/>
      <c r="P5" s="130" t="str" cm="1">
        <f t="array" ref="P5">IFERROR(_xlfn.IFS('Application Form'!$J$30="Male","M",'Application Form'!$J$30="Female","F"),"")</f>
        <v/>
      </c>
      <c r="Q5" s="132" t="str">
        <f>IFERROR(DATE('Application Form'!$AH$30,List!$D$15,'Application Form'!$Z$30),"")</f>
        <v/>
      </c>
      <c r="R5" s="129" t="str">
        <f>'Application Form'!$Z$32</f>
        <v/>
      </c>
      <c r="S5" s="127" t="str">
        <f>'Application Form'!$Z$37&amp;" "&amp;'Application Form'!$AD$36</f>
        <v xml:space="preserve"> </v>
      </c>
      <c r="T5" s="143">
        <f>'Application Form'!$J$40</f>
        <v>0</v>
      </c>
      <c r="U5" s="127">
        <f>'Application Form'!$L$140</f>
        <v>0</v>
      </c>
      <c r="V5" s="127">
        <f>'Application Form'!$L$138</f>
        <v>0</v>
      </c>
      <c r="W5" s="127">
        <f>'Application Form'!$AB$138</f>
        <v>0</v>
      </c>
      <c r="X5" s="127"/>
      <c r="Y5" s="130"/>
      <c r="Z5" s="130"/>
      <c r="AA5" s="127"/>
      <c r="AB5" s="130">
        <f>'Application Form'!$O$91</f>
        <v>0</v>
      </c>
      <c r="AC5" s="157">
        <f>'Application Form'!$L$94</f>
        <v>0</v>
      </c>
      <c r="AD5" s="130">
        <f>'Application Form'!$L$96</f>
        <v>0</v>
      </c>
      <c r="AE5" s="158" t="str">
        <f>IFERROR(DATE('Application Form'!$P$99,List!$D$16,'Application Form'!$L$99),"")</f>
        <v/>
      </c>
      <c r="AF5" s="165">
        <v>1</v>
      </c>
      <c r="AG5" s="130">
        <f>'Annex.1-2 DeclarationDesired'!$C$22</f>
        <v>0</v>
      </c>
      <c r="AH5" s="129" t="str">
        <f>'Annex.1-2 DeclarationDesired'!$F$22</f>
        <v/>
      </c>
      <c r="AI5" s="129" t="str">
        <f>'Annex.1-2 DeclarationDesired'!$K$22</f>
        <v/>
      </c>
      <c r="AJ5" s="129" t="str">
        <f>'Annex.1-2 DeclarationDesired'!$Q$22</f>
        <v/>
      </c>
      <c r="AK5" s="130">
        <f>'Annex.1-2 DeclarationDesired'!$X$22</f>
        <v>0</v>
      </c>
      <c r="AL5" s="134" t="str">
        <f>'Annex.1-2 DeclarationDesired'!AB22</f>
        <v/>
      </c>
      <c r="AM5" s="135">
        <f>'Annex.1-2 DeclarationDesired'!$AB$25</f>
        <v>0</v>
      </c>
    </row>
    <row r="6" spans="1:39" s="125" customFormat="1" ht="38.25" customHeight="1">
      <c r="B6" s="126" t="str">
        <f>B5</f>
        <v>001</v>
      </c>
      <c r="C6" s="127">
        <f t="shared" ref="C6:AE7" si="2">C5</f>
        <v>0</v>
      </c>
      <c r="D6" s="128">
        <f t="shared" si="2"/>
        <v>0</v>
      </c>
      <c r="E6" s="186"/>
      <c r="F6" s="189" t="s">
        <v>1942</v>
      </c>
      <c r="G6" s="106"/>
      <c r="H6" s="127" t="str">
        <f>H5</f>
        <v/>
      </c>
      <c r="I6" s="127" t="str">
        <f>I5</f>
        <v/>
      </c>
      <c r="J6" s="127" t="str">
        <f t="shared" si="2"/>
        <v/>
      </c>
      <c r="K6" s="131" t="str">
        <f t="shared" si="2"/>
        <v xml:space="preserve">  </v>
      </c>
      <c r="L6" s="127"/>
      <c r="M6" s="127"/>
      <c r="N6" s="127"/>
      <c r="O6" s="131"/>
      <c r="P6" s="130" t="str">
        <f t="shared" si="2"/>
        <v/>
      </c>
      <c r="Q6" s="133" t="str">
        <f t="shared" si="2"/>
        <v/>
      </c>
      <c r="R6" s="129" t="str">
        <f t="shared" si="2"/>
        <v/>
      </c>
      <c r="S6" s="136" t="str">
        <f t="shared" si="2"/>
        <v xml:space="preserve"> </v>
      </c>
      <c r="T6" s="136">
        <f t="shared" si="2"/>
        <v>0</v>
      </c>
      <c r="U6" s="127">
        <f t="shared" si="2"/>
        <v>0</v>
      </c>
      <c r="V6" s="127">
        <f t="shared" si="2"/>
        <v>0</v>
      </c>
      <c r="W6" s="127">
        <f t="shared" si="2"/>
        <v>0</v>
      </c>
      <c r="X6" s="127">
        <f t="shared" si="2"/>
        <v>0</v>
      </c>
      <c r="Y6" s="130"/>
      <c r="Z6" s="130"/>
      <c r="AA6" s="137"/>
      <c r="AB6" s="130">
        <f t="shared" si="2"/>
        <v>0</v>
      </c>
      <c r="AC6" s="157">
        <f t="shared" si="2"/>
        <v>0</v>
      </c>
      <c r="AD6" s="130">
        <f t="shared" si="2"/>
        <v>0</v>
      </c>
      <c r="AE6" s="159" t="str">
        <f t="shared" si="2"/>
        <v/>
      </c>
      <c r="AF6" s="138">
        <v>2</v>
      </c>
      <c r="AG6" s="130">
        <f>'Annex.1-2 DeclarationDesired'!$C$29</f>
        <v>0</v>
      </c>
      <c r="AH6" s="129" t="str">
        <f>'Annex.1-2 DeclarationDesired'!$F$29</f>
        <v/>
      </c>
      <c r="AI6" s="129" t="str">
        <f>'Annex.1-2 DeclarationDesired'!$K$29</f>
        <v/>
      </c>
      <c r="AJ6" s="129" t="str">
        <f>'Annex.1-2 DeclarationDesired'!$Q$29</f>
        <v/>
      </c>
      <c r="AK6" s="130">
        <f>'Annex.1-2 DeclarationDesired'!$X$29</f>
        <v>0</v>
      </c>
      <c r="AL6" s="134" t="str">
        <f>'Annex.1-2 DeclarationDesired'!AB29</f>
        <v/>
      </c>
      <c r="AM6" s="135">
        <f>'Annex.1-2 DeclarationDesired'!$AB$32</f>
        <v>0</v>
      </c>
    </row>
    <row r="7" spans="1:39" s="125" customFormat="1" ht="38.25" customHeight="1">
      <c r="B7" s="126" t="str">
        <f>B5</f>
        <v>001</v>
      </c>
      <c r="C7" s="127">
        <f t="shared" ref="C7:AE7" si="3">C5</f>
        <v>0</v>
      </c>
      <c r="D7" s="128">
        <f t="shared" si="3"/>
        <v>0</v>
      </c>
      <c r="E7" s="186"/>
      <c r="F7" s="189" t="s">
        <v>1942</v>
      </c>
      <c r="G7" s="187"/>
      <c r="H7" s="127" t="str">
        <f>H6</f>
        <v/>
      </c>
      <c r="I7" s="127" t="str">
        <f>I6</f>
        <v/>
      </c>
      <c r="J7" s="127" t="str">
        <f t="shared" si="3"/>
        <v/>
      </c>
      <c r="K7" s="131" t="str">
        <f t="shared" si="3"/>
        <v xml:space="preserve">  </v>
      </c>
      <c r="L7" s="127"/>
      <c r="M7" s="127"/>
      <c r="N7" s="127"/>
      <c r="O7" s="131"/>
      <c r="P7" s="130" t="str">
        <f t="shared" si="3"/>
        <v/>
      </c>
      <c r="Q7" s="133" t="str">
        <f t="shared" si="3"/>
        <v/>
      </c>
      <c r="R7" s="129" t="str">
        <f t="shared" si="3"/>
        <v/>
      </c>
      <c r="S7" s="136" t="str">
        <f t="shared" si="2"/>
        <v xml:space="preserve"> </v>
      </c>
      <c r="T7" s="136">
        <f t="shared" si="2"/>
        <v>0</v>
      </c>
      <c r="U7" s="127">
        <f t="shared" si="3"/>
        <v>0</v>
      </c>
      <c r="V7" s="127">
        <f t="shared" si="3"/>
        <v>0</v>
      </c>
      <c r="W7" s="127">
        <f t="shared" si="3"/>
        <v>0</v>
      </c>
      <c r="X7" s="127">
        <f t="shared" si="3"/>
        <v>0</v>
      </c>
      <c r="Y7" s="130"/>
      <c r="Z7" s="130"/>
      <c r="AA7" s="137"/>
      <c r="AB7" s="130">
        <f t="shared" si="3"/>
        <v>0</v>
      </c>
      <c r="AC7" s="157">
        <f t="shared" si="3"/>
        <v>0</v>
      </c>
      <c r="AD7" s="130">
        <f t="shared" si="3"/>
        <v>0</v>
      </c>
      <c r="AE7" s="159" t="str">
        <f t="shared" si="3"/>
        <v/>
      </c>
      <c r="AF7" s="138">
        <v>3</v>
      </c>
      <c r="AG7" s="130">
        <f>'Annex.1-2 DeclarationDesired'!$C$36</f>
        <v>0</v>
      </c>
      <c r="AH7" s="129" t="str">
        <f>'Annex.1-2 DeclarationDesired'!$F$36</f>
        <v/>
      </c>
      <c r="AI7" s="129" t="str">
        <f>'Annex.1-2 DeclarationDesired'!$K$36</f>
        <v/>
      </c>
      <c r="AJ7" s="129" t="str">
        <f>'Annex.1-2 DeclarationDesired'!$Q$36</f>
        <v/>
      </c>
      <c r="AK7" s="130">
        <f>'Annex.1-2 DeclarationDesired'!$X$36</f>
        <v>0</v>
      </c>
      <c r="AL7" s="134" t="str">
        <f>'Annex.1-2 DeclarationDesired'!AB36</f>
        <v/>
      </c>
      <c r="AM7" s="135">
        <f>'Annex.1-2 DeclarationDesired'!$AB$39</f>
        <v>0</v>
      </c>
    </row>
    <row r="8" spans="1:39" ht="38.25" customHeight="1">
      <c r="H8" s="125"/>
    </row>
    <row r="9" spans="1:39" ht="38.25" customHeight="1">
      <c r="H9" s="125"/>
    </row>
  </sheetData>
  <sheetProtection formatColumns="0" formatRows="0" insertRows="0" insertHyperlinks="0" deleteRows="0" selectLockedCells="1" sort="0" autoFilter="0"/>
  <autoFilter ref="A4:AM7" xr:uid="{00000000-0001-0000-0000-000000000000}"/>
  <mergeCells count="7">
    <mergeCell ref="AF1:AM1"/>
    <mergeCell ref="A1:A3"/>
    <mergeCell ref="H1:K1"/>
    <mergeCell ref="L1:O1"/>
    <mergeCell ref="S1:T1"/>
    <mergeCell ref="U1:X1"/>
    <mergeCell ref="AB1:AE1"/>
  </mergeCells>
  <phoneticPr fontId="1"/>
  <conditionalFormatting sqref="L5:L7">
    <cfRule type="expression" dxfId="14" priority="3">
      <formula>AND($K5&lt;&gt;"",$L5="")</formula>
    </cfRule>
  </conditionalFormatting>
  <conditionalFormatting sqref="M5:M7">
    <cfRule type="expression" dxfId="13" priority="4">
      <formula>AND($K5&lt;&gt;"",$M5="")</formula>
    </cfRule>
  </conditionalFormatting>
  <conditionalFormatting sqref="P5">
    <cfRule type="expression" dxfId="12" priority="5">
      <formula>AND($K5&lt;&gt;"",$P5="")</formula>
    </cfRule>
  </conditionalFormatting>
  <conditionalFormatting sqref="Q5">
    <cfRule type="expression" dxfId="11" priority="6">
      <formula>AND($K5&lt;&gt;"",$Q5="")</formula>
    </cfRule>
  </conditionalFormatting>
  <conditionalFormatting sqref="S5">
    <cfRule type="expression" dxfId="10" priority="7">
      <formula>AND($K5&lt;&gt;"",$S5="")</formula>
    </cfRule>
  </conditionalFormatting>
  <conditionalFormatting sqref="T5">
    <cfRule type="expression" dxfId="9" priority="8">
      <formula>AND($K5&lt;&gt;"",$T5="")</formula>
    </cfRule>
  </conditionalFormatting>
  <conditionalFormatting sqref="U5">
    <cfRule type="expression" dxfId="8" priority="9">
      <formula>AND($K5&lt;&gt;"",$U5="")</formula>
    </cfRule>
  </conditionalFormatting>
  <conditionalFormatting sqref="V5">
    <cfRule type="expression" dxfId="7" priority="10">
      <formula>AND($K5&lt;&gt;"",$V5="")</formula>
    </cfRule>
  </conditionalFormatting>
  <conditionalFormatting sqref="W5">
    <cfRule type="expression" dxfId="6" priority="11">
      <formula>AND($K5&lt;&gt;"",$W5="")</formula>
    </cfRule>
  </conditionalFormatting>
  <conditionalFormatting sqref="Y5:Y7">
    <cfRule type="expression" dxfId="5" priority="12">
      <formula>AND($K5&lt;&gt;"",$Y5="")</formula>
    </cfRule>
  </conditionalFormatting>
  <conditionalFormatting sqref="Z5:Z7">
    <cfRule type="containsBlanks" dxfId="4" priority="1">
      <formula>LEN(TRIM(Z5))=0</formula>
    </cfRule>
  </conditionalFormatting>
  <conditionalFormatting sqref="AE5">
    <cfRule type="expression" dxfId="3" priority="13">
      <formula>AND($K5&lt;&gt;"",$AE5="")</formula>
    </cfRule>
  </conditionalFormatting>
  <conditionalFormatting sqref="AF5">
    <cfRule type="expression" dxfId="2" priority="14">
      <formula>AND($K5&lt;&gt;"",$AF5="")</formula>
    </cfRule>
  </conditionalFormatting>
  <conditionalFormatting sqref="AG5:AG7">
    <cfRule type="expression" dxfId="1" priority="15">
      <formula>AND($K5&lt;&gt;"",$AG5="")</formula>
    </cfRule>
  </conditionalFormatting>
  <conditionalFormatting sqref="AK5:AK7">
    <cfRule type="expression" dxfId="0" priority="16">
      <formula>AND($K5&lt;&gt;"",$AK5="")</formula>
    </cfRule>
  </conditionalFormatting>
  <conditionalFormatting sqref="AM5:AM7">
    <cfRule type="notContainsBlanks" priority="2" stopIfTrue="1">
      <formula>LEN(TRIM(AM5))&gt;0</formula>
    </cfRule>
  </conditionalFormatting>
  <dataValidations count="2">
    <dataValidation type="textLength" operator="equal" allowBlank="1" showInputMessage="1" showErrorMessage="1" error="Country Code + Program Code + 3 digits number, please" sqref="G4:G5" xr:uid="{04FE62B1-A466-48E6-B754-C18F1930BBFE}">
      <formula1>6</formula1>
    </dataValidation>
    <dataValidation type="custom" errorStyle="warning" allowBlank="1" showErrorMessage="1" errorTitle="Enter in all capital letters." error="Please enter in all capital letters._x000a_e.g. abcde → ABCDE" sqref="H6:H9 I6:I7 H5:J5" xr:uid="{37A6AFFE-3D3C-48AE-86C5-9BB4549D5C73}">
      <formula1>EXACT(H5,UPPER(H5))</formula1>
    </dataValidation>
  </dataValidations>
  <hyperlinks>
    <hyperlink ref="T4" r:id="rId1" xr:uid="{927CCBAC-BEA1-49D4-82FD-CD13DC40A154}"/>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2683AC74769F4D9FF94C3C72E1F96C" ma:contentTypeVersion="5" ma:contentTypeDescription="新しいドキュメントを作成します。" ma:contentTypeScope="" ma:versionID="a0388073c711ccf01a3987d7ee678bb5">
  <xsd:schema xmlns:xsd="http://www.w3.org/2001/XMLSchema" xmlns:xs="http://www.w3.org/2001/XMLSchema" xmlns:p="http://schemas.microsoft.com/office/2006/metadata/properties" xmlns:ns2="848458d4-ff2e-41ae-b5a0-200fe550d980" xmlns:ns3="9ec4b2df-4832-4981-a0c8-f3021c412819" targetNamespace="http://schemas.microsoft.com/office/2006/metadata/properties" ma:root="true" ma:fieldsID="1a47aa827dbda3d7a8114ce4169aa199" ns2:_="" ns3:_="">
    <xsd:import namespace="848458d4-ff2e-41ae-b5a0-200fe550d980"/>
    <xsd:import namespace="9ec4b2df-4832-4981-a0c8-f3021c4128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458d4-ff2e-41ae-b5a0-200fe550d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c4b2df-4832-4981-a0c8-f3021c41281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C3959A-6B3E-4A21-B05E-86675BEB863A}">
  <ds:schemaRefs>
    <ds:schemaRef ds:uri="http://schemas.microsoft.com/sharepoint/v3/contenttype/forms"/>
  </ds:schemaRefs>
</ds:datastoreItem>
</file>

<file path=customXml/itemProps2.xml><?xml version="1.0" encoding="utf-8"?>
<ds:datastoreItem xmlns:ds="http://schemas.openxmlformats.org/officeDocument/2006/customXml" ds:itemID="{6B03D332-867B-48BA-ACDC-48830BF3FEF1}">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9ec4b2df-4832-4981-a0c8-f3021c412819"/>
    <ds:schemaRef ds:uri="848458d4-ff2e-41ae-b5a0-200fe550d980"/>
    <ds:schemaRef ds:uri="http://www.w3.org/XML/1998/namespace"/>
  </ds:schemaRefs>
</ds:datastoreItem>
</file>

<file path=customXml/itemProps3.xml><?xml version="1.0" encoding="utf-8"?>
<ds:datastoreItem xmlns:ds="http://schemas.openxmlformats.org/officeDocument/2006/customXml" ds:itemID="{FF0F11E7-EE32-4FC5-8DA7-FF24F0B32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458d4-ff2e-41ae-b5a0-200fe550d980"/>
    <ds:schemaRef ds:uri="9ec4b2df-4832-4981-a0c8-f3021c4128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30</vt:i4>
      </vt:variant>
    </vt:vector>
  </HeadingPairs>
  <TitlesOfParts>
    <vt:vector size="37" baseType="lpstr">
      <vt:lpstr>Application Form</vt:lpstr>
      <vt:lpstr>Annex1-1 DeclarationDesired</vt:lpstr>
      <vt:lpstr>Annex.1-2 DeclarationDesired</vt:lpstr>
      <vt:lpstr>List</vt:lpstr>
      <vt:lpstr>Graduate School Code(FY2024)</vt:lpstr>
      <vt:lpstr>for_PreApplication_Matching</vt:lpstr>
      <vt:lpstr>Without_PreApplication_Matching</vt:lpstr>
      <vt:lpstr>Without_PreApplication_Matching!A</vt:lpstr>
      <vt:lpstr>A</vt:lpstr>
      <vt:lpstr>Without_PreApplication_Matching!B</vt:lpstr>
      <vt:lpstr>B</vt:lpstr>
      <vt:lpstr>Without_PreApplication_Matching!C_</vt:lpstr>
      <vt:lpstr>C_</vt:lpstr>
      <vt:lpstr>Without_PreApplication_Matching!D</vt:lpstr>
      <vt:lpstr>D</vt:lpstr>
      <vt:lpstr>Day</vt:lpstr>
      <vt:lpstr>Education_Level</vt:lpstr>
      <vt:lpstr>English</vt:lpstr>
      <vt:lpstr>Full_Part</vt:lpstr>
      <vt:lpstr>Month</vt:lpstr>
      <vt:lpstr>month2</vt:lpstr>
      <vt:lpstr>month3</vt:lpstr>
      <vt:lpstr>Months</vt:lpstr>
      <vt:lpstr>PhoneCode</vt:lpstr>
      <vt:lpstr>'Annex1-1 DeclarationDesired'!Print_Area</vt:lpstr>
      <vt:lpstr>'Application Form'!Print_Area</vt:lpstr>
      <vt:lpstr>Without_PreApplication_Matching!Print_Area</vt:lpstr>
      <vt:lpstr>Relationship</vt:lpstr>
      <vt:lpstr>Sex</vt:lpstr>
      <vt:lpstr>Type</vt:lpstr>
      <vt:lpstr>Type_of_Organization</vt:lpstr>
      <vt:lpstr>Year_1</vt:lpstr>
      <vt:lpstr>Year_2</vt:lpstr>
      <vt:lpstr>Year_3</vt:lpstr>
      <vt:lpstr>year4</vt:lpstr>
      <vt:lpstr>Yes_No</vt:lpstr>
      <vt:lpstr>yes_no2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ICTO</dc:creator>
  <cp:lastModifiedBy>Tarataake Biita</cp:lastModifiedBy>
  <dcterms:created xsi:type="dcterms:W3CDTF">2023-10-04T22:39:35Z</dcterms:created>
  <dcterms:modified xsi:type="dcterms:W3CDTF">2023-10-04T22:39:36Z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0x010100982683AC74769F4D9FF94C3C72E1F96C</vt:lpwstr>
  </property>
</Properties>
</file>